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Proračun 2023\"/>
    </mc:Choice>
  </mc:AlternateContent>
  <xr:revisionPtr revIDLastSave="0" documentId="8_{4790B965-FEE1-40CA-A455-9677D7C9731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460" yWindow="2460" windowWidth="18900" windowHeight="1105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E306" i="9" s="1"/>
  <c r="F306" i="9"/>
  <c r="H305" i="9"/>
  <c r="G305" i="9"/>
  <c r="E305" i="9" s="1"/>
  <c r="B305" i="9" s="1"/>
  <c r="F305" i="9"/>
  <c r="H304" i="9"/>
  <c r="E304" i="9" s="1"/>
  <c r="B304" i="9" s="1"/>
  <c r="G304" i="9"/>
  <c r="F304" i="9"/>
  <c r="H303" i="9"/>
  <c r="G303" i="9"/>
  <c r="F303" i="9"/>
  <c r="E303" i="9"/>
  <c r="B303" i="9" s="1"/>
  <c r="H302" i="9"/>
  <c r="G302" i="9"/>
  <c r="E302" i="9" s="1"/>
  <c r="F302" i="9"/>
  <c r="H301" i="9"/>
  <c r="G301" i="9"/>
  <c r="E301" i="9" s="1"/>
  <c r="B301" i="9" s="1"/>
  <c r="F301" i="9"/>
  <c r="H300" i="9"/>
  <c r="E300" i="9" s="1"/>
  <c r="B300" i="9" s="1"/>
  <c r="G300" i="9"/>
  <c r="F300" i="9"/>
  <c r="H299" i="9"/>
  <c r="G299" i="9"/>
  <c r="F299" i="9"/>
  <c r="E299" i="9"/>
  <c r="B299" i="9" s="1"/>
  <c r="H298" i="9"/>
  <c r="G298" i="9"/>
  <c r="E298" i="9" s="1"/>
  <c r="F298" i="9"/>
  <c r="H297" i="9"/>
  <c r="G297" i="9"/>
  <c r="E297" i="9" s="1"/>
  <c r="B297" i="9" s="1"/>
  <c r="F297" i="9"/>
  <c r="H296" i="9"/>
  <c r="E296" i="9" s="1"/>
  <c r="B296" i="9" s="1"/>
  <c r="G296" i="9"/>
  <c r="F296" i="9"/>
  <c r="H295" i="9"/>
  <c r="G295" i="9"/>
  <c r="F295" i="9"/>
  <c r="E295" i="9"/>
  <c r="B295" i="9" s="1"/>
  <c r="H294" i="9"/>
  <c r="G294" i="9"/>
  <c r="E294" i="9" s="1"/>
  <c r="F294" i="9"/>
  <c r="H293" i="9"/>
  <c r="G293" i="9"/>
  <c r="E293" i="9" s="1"/>
  <c r="B293" i="9" s="1"/>
  <c r="F293" i="9"/>
  <c r="H292" i="9"/>
  <c r="G292" i="9"/>
  <c r="F292" i="9"/>
  <c r="H291" i="9"/>
  <c r="G291" i="9"/>
  <c r="F291" i="9"/>
  <c r="E291" i="9"/>
  <c r="B291" i="9" s="1"/>
  <c r="F290" i="9"/>
  <c r="F289" i="9"/>
  <c r="H288" i="9"/>
  <c r="G288" i="9"/>
  <c r="E288" i="9" s="1"/>
  <c r="B288" i="9" s="1"/>
  <c r="F288" i="9"/>
  <c r="H287" i="9"/>
  <c r="G287" i="9"/>
  <c r="F287" i="9"/>
  <c r="E287" i="9"/>
  <c r="B287" i="9" s="1"/>
  <c r="H286" i="9"/>
  <c r="G286" i="9"/>
  <c r="E286" i="9" s="1"/>
  <c r="B286" i="9" s="1"/>
  <c r="F286" i="9"/>
  <c r="H285" i="9"/>
  <c r="G285" i="9"/>
  <c r="E285" i="9" s="1"/>
  <c r="B285" i="9" s="1"/>
  <c r="F285" i="9"/>
  <c r="F284" i="9"/>
  <c r="H283" i="9"/>
  <c r="E283" i="9" s="1"/>
  <c r="G283" i="9"/>
  <c r="F283" i="9"/>
  <c r="B283" i="9"/>
  <c r="H282" i="9"/>
  <c r="G282" i="9"/>
  <c r="F282" i="9"/>
  <c r="E282" i="9"/>
  <c r="B282" i="9" s="1"/>
  <c r="H281" i="9"/>
  <c r="G281" i="9"/>
  <c r="E281" i="9" s="1"/>
  <c r="B281" i="9" s="1"/>
  <c r="F281" i="9"/>
  <c r="F280" i="9"/>
  <c r="F279" i="9"/>
  <c r="F278" i="9"/>
  <c r="F277" i="9"/>
  <c r="F276" i="9"/>
  <c r="L275" i="9"/>
  <c r="F275" i="9" s="1"/>
  <c r="H275" i="9"/>
  <c r="F274" i="9"/>
  <c r="I273" i="9"/>
  <c r="H273" i="9"/>
  <c r="E273" i="9" s="1"/>
  <c r="B273" i="9" s="1"/>
  <c r="F273" i="9"/>
  <c r="E272" i="9"/>
  <c r="M271" i="9"/>
  <c r="L271" i="9"/>
  <c r="F271" i="9" s="1"/>
  <c r="E271" i="9"/>
  <c r="M270" i="9"/>
  <c r="L270" i="9"/>
  <c r="E270" i="9"/>
  <c r="M269" i="9"/>
  <c r="L269" i="9"/>
  <c r="F269" i="9" s="1"/>
  <c r="E269" i="9"/>
  <c r="B269" i="9" s="1"/>
  <c r="M268" i="9"/>
  <c r="L268" i="9"/>
  <c r="F268" i="9"/>
  <c r="B268" i="9" s="1"/>
  <c r="E268" i="9"/>
  <c r="M267" i="9"/>
  <c r="L267" i="9"/>
  <c r="F267" i="9" s="1"/>
  <c r="E267" i="9"/>
  <c r="M266" i="9"/>
  <c r="F266" i="9" s="1"/>
  <c r="B266" i="9" s="1"/>
  <c r="L266" i="9"/>
  <c r="E266" i="9"/>
  <c r="M265" i="9"/>
  <c r="L265" i="9"/>
  <c r="F265" i="9" s="1"/>
  <c r="E265" i="9"/>
  <c r="M264" i="9"/>
  <c r="L264" i="9"/>
  <c r="F264" i="9"/>
  <c r="B264" i="9" s="1"/>
  <c r="E264" i="9"/>
  <c r="M263" i="9"/>
  <c r="L263" i="9"/>
  <c r="F263" i="9" s="1"/>
  <c r="E263" i="9"/>
  <c r="M262" i="9"/>
  <c r="L262" i="9"/>
  <c r="F262" i="9"/>
  <c r="B262" i="9" s="1"/>
  <c r="E262" i="9"/>
  <c r="M261" i="9"/>
  <c r="L261" i="9"/>
  <c r="F261" i="9" s="1"/>
  <c r="E261" i="9"/>
  <c r="M260" i="9"/>
  <c r="L260" i="9"/>
  <c r="F260" i="9"/>
  <c r="B260" i="9" s="1"/>
  <c r="E260" i="9"/>
  <c r="M259" i="9"/>
  <c r="L259" i="9"/>
  <c r="F259" i="9" s="1"/>
  <c r="E259" i="9"/>
  <c r="M258" i="9"/>
  <c r="L258" i="9"/>
  <c r="F258" i="9"/>
  <c r="B258" i="9" s="1"/>
  <c r="E258" i="9"/>
  <c r="M257" i="9"/>
  <c r="L257" i="9"/>
  <c r="F257" i="9" s="1"/>
  <c r="E257" i="9"/>
  <c r="M256" i="9"/>
  <c r="L256" i="9"/>
  <c r="F256" i="9"/>
  <c r="B256" i="9" s="1"/>
  <c r="E256" i="9"/>
  <c r="M255" i="9"/>
  <c r="L255" i="9"/>
  <c r="F255" i="9" s="1"/>
  <c r="E255" i="9"/>
  <c r="M254" i="9"/>
  <c r="L254" i="9"/>
  <c r="F254" i="9"/>
  <c r="B254" i="9" s="1"/>
  <c r="E254" i="9"/>
  <c r="M253" i="9"/>
  <c r="L253" i="9"/>
  <c r="F253" i="9" s="1"/>
  <c r="E253" i="9"/>
  <c r="M252" i="9"/>
  <c r="L252" i="9"/>
  <c r="F252" i="9"/>
  <c r="B252" i="9" s="1"/>
  <c r="E252" i="9"/>
  <c r="M251" i="9"/>
  <c r="L251" i="9"/>
  <c r="F251" i="9" s="1"/>
  <c r="E251" i="9"/>
  <c r="M250" i="9"/>
  <c r="L250" i="9"/>
  <c r="F250" i="9"/>
  <c r="B250" i="9" s="1"/>
  <c r="E250" i="9"/>
  <c r="M249" i="9"/>
  <c r="L249" i="9"/>
  <c r="F249" i="9" s="1"/>
  <c r="E249" i="9"/>
  <c r="M248" i="9"/>
  <c r="L248" i="9"/>
  <c r="F248" i="9"/>
  <c r="B248" i="9" s="1"/>
  <c r="E248" i="9"/>
  <c r="M247" i="9"/>
  <c r="L247" i="9"/>
  <c r="F247" i="9" s="1"/>
  <c r="E247" i="9"/>
  <c r="M246" i="9"/>
  <c r="L246" i="9"/>
  <c r="F246" i="9"/>
  <c r="B246" i="9" s="1"/>
  <c r="E246" i="9"/>
  <c r="M245" i="9"/>
  <c r="L245" i="9"/>
  <c r="F245" i="9" s="1"/>
  <c r="E245" i="9"/>
  <c r="M244" i="9"/>
  <c r="L244" i="9"/>
  <c r="F244" i="9"/>
  <c r="B244" i="9" s="1"/>
  <c r="E244" i="9"/>
  <c r="M243" i="9"/>
  <c r="L243" i="9"/>
  <c r="F243" i="9" s="1"/>
  <c r="E243" i="9"/>
  <c r="M242" i="9"/>
  <c r="L242" i="9"/>
  <c r="F242" i="9"/>
  <c r="B242" i="9" s="1"/>
  <c r="E242" i="9"/>
  <c r="M241" i="9"/>
  <c r="L241" i="9"/>
  <c r="F241" i="9" s="1"/>
  <c r="E241" i="9"/>
  <c r="M240" i="9"/>
  <c r="L240" i="9"/>
  <c r="F240" i="9"/>
  <c r="B240" i="9" s="1"/>
  <c r="E240" i="9"/>
  <c r="M239" i="9"/>
  <c r="L239" i="9"/>
  <c r="F239" i="9" s="1"/>
  <c r="E239" i="9"/>
  <c r="M238" i="9"/>
  <c r="L238" i="9"/>
  <c r="F238" i="9"/>
  <c r="B238" i="9" s="1"/>
  <c r="E238" i="9"/>
  <c r="M237" i="9"/>
  <c r="L237" i="9"/>
  <c r="F237" i="9" s="1"/>
  <c r="E237" i="9"/>
  <c r="M236" i="9"/>
  <c r="L236" i="9"/>
  <c r="F236" i="9"/>
  <c r="B236" i="9" s="1"/>
  <c r="E236" i="9"/>
  <c r="M235" i="9"/>
  <c r="L235" i="9"/>
  <c r="F235" i="9" s="1"/>
  <c r="E235" i="9"/>
  <c r="M234" i="9"/>
  <c r="L234" i="9"/>
  <c r="F234" i="9"/>
  <c r="B234" i="9" s="1"/>
  <c r="E234" i="9"/>
  <c r="M233" i="9"/>
  <c r="L233" i="9"/>
  <c r="F233" i="9" s="1"/>
  <c r="E233" i="9"/>
  <c r="M232" i="9"/>
  <c r="L232" i="9"/>
  <c r="F232" i="9"/>
  <c r="B232" i="9" s="1"/>
  <c r="E232" i="9"/>
  <c r="M231" i="9"/>
  <c r="L231" i="9"/>
  <c r="F231" i="9" s="1"/>
  <c r="E231" i="9"/>
  <c r="M230" i="9"/>
  <c r="L230" i="9"/>
  <c r="F230" i="9"/>
  <c r="B230" i="9" s="1"/>
  <c r="E230" i="9"/>
  <c r="M229" i="9"/>
  <c r="L229" i="9"/>
  <c r="F229" i="9" s="1"/>
  <c r="E229" i="9"/>
  <c r="M228" i="9"/>
  <c r="L228" i="9"/>
  <c r="F228" i="9"/>
  <c r="B228" i="9" s="1"/>
  <c r="E228" i="9"/>
  <c r="M227" i="9"/>
  <c r="L227" i="9"/>
  <c r="F227" i="9" s="1"/>
  <c r="E227" i="9"/>
  <c r="M226" i="9"/>
  <c r="L226" i="9"/>
  <c r="F226" i="9"/>
  <c r="B226" i="9" s="1"/>
  <c r="E226" i="9"/>
  <c r="M225" i="9"/>
  <c r="L225" i="9"/>
  <c r="F225" i="9" s="1"/>
  <c r="E225" i="9"/>
  <c r="M224" i="9"/>
  <c r="L224" i="9"/>
  <c r="F224" i="9"/>
  <c r="B224" i="9" s="1"/>
  <c r="E224" i="9"/>
  <c r="M223" i="9"/>
  <c r="L223" i="9"/>
  <c r="F223" i="9" s="1"/>
  <c r="E223" i="9"/>
  <c r="M222" i="9"/>
  <c r="L222" i="9"/>
  <c r="F222" i="9"/>
  <c r="B222" i="9" s="1"/>
  <c r="E222" i="9"/>
  <c r="M221" i="9"/>
  <c r="L221" i="9"/>
  <c r="F221" i="9" s="1"/>
  <c r="E221" i="9"/>
  <c r="M220" i="9"/>
  <c r="L220" i="9"/>
  <c r="F220" i="9"/>
  <c r="B220" i="9" s="1"/>
  <c r="E220" i="9"/>
  <c r="M219" i="9"/>
  <c r="L219" i="9"/>
  <c r="F219" i="9" s="1"/>
  <c r="E219" i="9"/>
  <c r="M218" i="9"/>
  <c r="L218" i="9"/>
  <c r="F218" i="9"/>
  <c r="B218" i="9" s="1"/>
  <c r="E218" i="9"/>
  <c r="M217" i="9"/>
  <c r="L217" i="9"/>
  <c r="F217" i="9" s="1"/>
  <c r="E217" i="9"/>
  <c r="M216" i="9"/>
  <c r="L216" i="9"/>
  <c r="F216" i="9"/>
  <c r="B216" i="9" s="1"/>
  <c r="E216" i="9"/>
  <c r="M215" i="9"/>
  <c r="L215" i="9"/>
  <c r="F215" i="9" s="1"/>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E158" i="9" s="1"/>
  <c r="G158" i="9"/>
  <c r="F158" i="9"/>
  <c r="B158" i="9"/>
  <c r="H157" i="9"/>
  <c r="G157" i="9"/>
  <c r="F157" i="9"/>
  <c r="E157" i="9"/>
  <c r="B157" i="9" s="1"/>
  <c r="H156" i="9"/>
  <c r="G156" i="9"/>
  <c r="F156" i="9"/>
  <c r="H155" i="9"/>
  <c r="G155" i="9"/>
  <c r="F155" i="9"/>
  <c r="E155" i="9"/>
  <c r="B155" i="9" s="1"/>
  <c r="H154" i="9"/>
  <c r="E154" i="9" s="1"/>
  <c r="G154" i="9"/>
  <c r="F154" i="9"/>
  <c r="B154" i="9"/>
  <c r="H153" i="9"/>
  <c r="G153" i="9"/>
  <c r="F153" i="9"/>
  <c r="E153" i="9"/>
  <c r="B153" i="9" s="1"/>
  <c r="H152" i="9"/>
  <c r="G152" i="9"/>
  <c r="F152" i="9"/>
  <c r="H151" i="9"/>
  <c r="G151" i="9"/>
  <c r="F151" i="9"/>
  <c r="E151" i="9"/>
  <c r="B151" i="9" s="1"/>
  <c r="H150" i="9"/>
  <c r="E150" i="9" s="1"/>
  <c r="G150" i="9"/>
  <c r="F150" i="9"/>
  <c r="B150" i="9"/>
  <c r="H149" i="9"/>
  <c r="G149" i="9"/>
  <c r="F149" i="9"/>
  <c r="E149" i="9"/>
  <c r="B149" i="9" s="1"/>
  <c r="H148" i="9"/>
  <c r="G148" i="9"/>
  <c r="E148" i="9" s="1"/>
  <c r="F148" i="9"/>
  <c r="B148" i="9"/>
  <c r="H147" i="9"/>
  <c r="G147" i="9"/>
  <c r="F147" i="9"/>
  <c r="E147" i="9"/>
  <c r="B147" i="9" s="1"/>
  <c r="H146" i="9"/>
  <c r="E146" i="9" s="1"/>
  <c r="G146" i="9"/>
  <c r="F146" i="9"/>
  <c r="B146" i="9"/>
  <c r="H145" i="9"/>
  <c r="G145" i="9"/>
  <c r="F145" i="9"/>
  <c r="E145" i="9"/>
  <c r="B145" i="9" s="1"/>
  <c r="H144" i="9"/>
  <c r="G144" i="9"/>
  <c r="F144" i="9"/>
  <c r="F143" i="9"/>
  <c r="H142" i="9"/>
  <c r="E142" i="9" s="1"/>
  <c r="B142" i="9" s="1"/>
  <c r="G142" i="9"/>
  <c r="F142" i="9"/>
  <c r="H141" i="9"/>
  <c r="G141" i="9"/>
  <c r="E141" i="9" s="1"/>
  <c r="B141" i="9" s="1"/>
  <c r="F141" i="9"/>
  <c r="H140" i="9"/>
  <c r="G140" i="9"/>
  <c r="F140" i="9"/>
  <c r="H139" i="9"/>
  <c r="G139" i="9"/>
  <c r="E139" i="9" s="1"/>
  <c r="B139" i="9" s="1"/>
  <c r="F139" i="9"/>
  <c r="H138" i="9"/>
  <c r="E138" i="9" s="1"/>
  <c r="B138" i="9" s="1"/>
  <c r="G138" i="9"/>
  <c r="F138" i="9"/>
  <c r="H137" i="9"/>
  <c r="G137" i="9"/>
  <c r="E137" i="9" s="1"/>
  <c r="B137" i="9" s="1"/>
  <c r="F137" i="9"/>
  <c r="H136" i="9"/>
  <c r="G136" i="9"/>
  <c r="F136" i="9"/>
  <c r="H135" i="9"/>
  <c r="G135" i="9"/>
  <c r="E135" i="9" s="1"/>
  <c r="B135" i="9" s="1"/>
  <c r="F135" i="9"/>
  <c r="H134" i="9"/>
  <c r="E134" i="9" s="1"/>
  <c r="B134" i="9" s="1"/>
  <c r="G134" i="9"/>
  <c r="F134" i="9"/>
  <c r="H133" i="9"/>
  <c r="G133" i="9"/>
  <c r="E133" i="9" s="1"/>
  <c r="B133" i="9" s="1"/>
  <c r="F133" i="9"/>
  <c r="H132" i="9"/>
  <c r="G132" i="9"/>
  <c r="F132" i="9"/>
  <c r="H131" i="9"/>
  <c r="G131" i="9"/>
  <c r="E131" i="9" s="1"/>
  <c r="B131" i="9" s="1"/>
  <c r="F131" i="9"/>
  <c r="H130" i="9"/>
  <c r="G130" i="9"/>
  <c r="F130" i="9"/>
  <c r="E130" i="9"/>
  <c r="B130" i="9" s="1"/>
  <c r="H129" i="9"/>
  <c r="G129" i="9"/>
  <c r="F129" i="9"/>
  <c r="E129" i="9"/>
  <c r="H128" i="9"/>
  <c r="G128" i="9"/>
  <c r="F128" i="9"/>
  <c r="H127" i="9"/>
  <c r="G127" i="9"/>
  <c r="F127" i="9"/>
  <c r="E127" i="9"/>
  <c r="B127" i="9" s="1"/>
  <c r="H126" i="9"/>
  <c r="G126" i="9"/>
  <c r="F126" i="9"/>
  <c r="E126" i="9"/>
  <c r="B126" i="9" s="1"/>
  <c r="H125" i="9"/>
  <c r="G125" i="9"/>
  <c r="F125" i="9"/>
  <c r="H124" i="9"/>
  <c r="G124" i="9"/>
  <c r="F124" i="9"/>
  <c r="E124" i="9"/>
  <c r="B124" i="9" s="1"/>
  <c r="H123" i="9"/>
  <c r="G123" i="9"/>
  <c r="F123" i="9"/>
  <c r="E123" i="9"/>
  <c r="B123" i="9" s="1"/>
  <c r="H122" i="9"/>
  <c r="G122" i="9"/>
  <c r="E122" i="9" s="1"/>
  <c r="B122" i="9" s="1"/>
  <c r="F122" i="9"/>
  <c r="H121" i="9"/>
  <c r="G121" i="9"/>
  <c r="F121" i="9"/>
  <c r="H120" i="9"/>
  <c r="G120" i="9"/>
  <c r="F120" i="9"/>
  <c r="E120" i="9"/>
  <c r="B120" i="9" s="1"/>
  <c r="H119" i="9"/>
  <c r="G119" i="9"/>
  <c r="F119" i="9"/>
  <c r="E119" i="9"/>
  <c r="B119" i="9" s="1"/>
  <c r="H118" i="9"/>
  <c r="G118" i="9"/>
  <c r="E118" i="9" s="1"/>
  <c r="B118" i="9" s="1"/>
  <c r="F118" i="9"/>
  <c r="H117" i="9"/>
  <c r="G117" i="9"/>
  <c r="E117" i="9" s="1"/>
  <c r="B117" i="9" s="1"/>
  <c r="F117" i="9"/>
  <c r="H116" i="9"/>
  <c r="G116" i="9"/>
  <c r="F116" i="9"/>
  <c r="E116" i="9"/>
  <c r="B116" i="9" s="1"/>
  <c r="H115" i="9"/>
  <c r="G115" i="9"/>
  <c r="F115" i="9"/>
  <c r="E115" i="9"/>
  <c r="H114" i="9"/>
  <c r="G114" i="9"/>
  <c r="E114" i="9" s="1"/>
  <c r="B114" i="9" s="1"/>
  <c r="F114" i="9"/>
  <c r="H113" i="9"/>
  <c r="G113" i="9"/>
  <c r="E113" i="9" s="1"/>
  <c r="B113" i="9" s="1"/>
  <c r="F113" i="9"/>
  <c r="H112" i="9"/>
  <c r="G112" i="9"/>
  <c r="F112" i="9"/>
  <c r="E112" i="9"/>
  <c r="B112" i="9" s="1"/>
  <c r="H111" i="9"/>
  <c r="G111" i="9"/>
  <c r="F111" i="9"/>
  <c r="E111" i="9"/>
  <c r="H110" i="9"/>
  <c r="G110" i="9"/>
  <c r="E110" i="9" s="1"/>
  <c r="B110" i="9" s="1"/>
  <c r="F110" i="9"/>
  <c r="H109" i="9"/>
  <c r="G109" i="9"/>
  <c r="F109" i="9"/>
  <c r="H108" i="9"/>
  <c r="G108" i="9"/>
  <c r="F108" i="9"/>
  <c r="E108" i="9"/>
  <c r="B108" i="9" s="1"/>
  <c r="H107" i="9"/>
  <c r="G107" i="9"/>
  <c r="F107" i="9"/>
  <c r="E107" i="9"/>
  <c r="B107" i="9" s="1"/>
  <c r="H106" i="9"/>
  <c r="G106" i="9"/>
  <c r="E106" i="9" s="1"/>
  <c r="B106" i="9" s="1"/>
  <c r="F106" i="9"/>
  <c r="H105" i="9"/>
  <c r="G105" i="9"/>
  <c r="F105" i="9"/>
  <c r="H104" i="9"/>
  <c r="G104" i="9"/>
  <c r="F104" i="9"/>
  <c r="E104" i="9"/>
  <c r="B104" i="9" s="1"/>
  <c r="H103" i="9"/>
  <c r="G103" i="9"/>
  <c r="F103" i="9"/>
  <c r="E103" i="9"/>
  <c r="B103" i="9" s="1"/>
  <c r="H102" i="9"/>
  <c r="G102" i="9"/>
  <c r="E102" i="9" s="1"/>
  <c r="B102" i="9" s="1"/>
  <c r="F102" i="9"/>
  <c r="H101" i="9"/>
  <c r="G101" i="9"/>
  <c r="E101" i="9" s="1"/>
  <c r="B101" i="9" s="1"/>
  <c r="F101" i="9"/>
  <c r="H100" i="9"/>
  <c r="G100" i="9"/>
  <c r="F100" i="9"/>
  <c r="E100" i="9"/>
  <c r="B100" i="9" s="1"/>
  <c r="H99" i="9"/>
  <c r="G99" i="9"/>
  <c r="F99" i="9"/>
  <c r="E99" i="9"/>
  <c r="H98" i="9"/>
  <c r="G98" i="9"/>
  <c r="E98" i="9" s="1"/>
  <c r="B98" i="9" s="1"/>
  <c r="F98" i="9"/>
  <c r="H97" i="9"/>
  <c r="G97" i="9"/>
  <c r="E97" i="9" s="1"/>
  <c r="B97" i="9" s="1"/>
  <c r="F97" i="9"/>
  <c r="H96" i="9"/>
  <c r="G96" i="9"/>
  <c r="F96" i="9"/>
  <c r="E96" i="9"/>
  <c r="B96" i="9" s="1"/>
  <c r="H95" i="9"/>
  <c r="G95" i="9"/>
  <c r="F95" i="9"/>
  <c r="E95" i="9"/>
  <c r="H94" i="9"/>
  <c r="G94" i="9"/>
  <c r="E94" i="9" s="1"/>
  <c r="B94" i="9" s="1"/>
  <c r="F94" i="9"/>
  <c r="H93" i="9"/>
  <c r="G93" i="9"/>
  <c r="F93" i="9"/>
  <c r="H92" i="9"/>
  <c r="G92" i="9"/>
  <c r="F92" i="9"/>
  <c r="E92" i="9"/>
  <c r="B92" i="9" s="1"/>
  <c r="H91" i="9"/>
  <c r="G91" i="9"/>
  <c r="F91" i="9"/>
  <c r="E91" i="9"/>
  <c r="B91" i="9" s="1"/>
  <c r="H90" i="9"/>
  <c r="G90" i="9"/>
  <c r="E90" i="9" s="1"/>
  <c r="B90" i="9" s="1"/>
  <c r="F90" i="9"/>
  <c r="H89" i="9"/>
  <c r="G89" i="9"/>
  <c r="F89" i="9"/>
  <c r="H88" i="9"/>
  <c r="G88" i="9"/>
  <c r="F88" i="9"/>
  <c r="E88" i="9"/>
  <c r="B88" i="9" s="1"/>
  <c r="H87" i="9"/>
  <c r="G87" i="9"/>
  <c r="F87" i="9"/>
  <c r="E87" i="9"/>
  <c r="B87" i="9" s="1"/>
  <c r="H86" i="9"/>
  <c r="G86" i="9"/>
  <c r="E86" i="9" s="1"/>
  <c r="B86" i="9" s="1"/>
  <c r="F86" i="9"/>
  <c r="H85" i="9"/>
  <c r="G85" i="9"/>
  <c r="E85" i="9" s="1"/>
  <c r="B85" i="9" s="1"/>
  <c r="F85" i="9"/>
  <c r="H84" i="9"/>
  <c r="G84" i="9"/>
  <c r="F84" i="9"/>
  <c r="E84" i="9"/>
  <c r="B84" i="9" s="1"/>
  <c r="H83" i="9"/>
  <c r="G83" i="9"/>
  <c r="F83" i="9"/>
  <c r="E83" i="9"/>
  <c r="H82" i="9"/>
  <c r="G82" i="9"/>
  <c r="E82" i="9" s="1"/>
  <c r="B82" i="9" s="1"/>
  <c r="F82" i="9"/>
  <c r="H81" i="9"/>
  <c r="G81" i="9"/>
  <c r="E81" i="9" s="1"/>
  <c r="B81" i="9" s="1"/>
  <c r="F81" i="9"/>
  <c r="H80" i="9"/>
  <c r="G80" i="9"/>
  <c r="F80" i="9"/>
  <c r="E80" i="9"/>
  <c r="B80" i="9" s="1"/>
  <c r="H79" i="9"/>
  <c r="G79" i="9"/>
  <c r="F79" i="9"/>
  <c r="E79" i="9"/>
  <c r="H78" i="9"/>
  <c r="G78" i="9"/>
  <c r="E78" i="9" s="1"/>
  <c r="B78" i="9" s="1"/>
  <c r="F78" i="9"/>
  <c r="H77" i="9"/>
  <c r="G77" i="9"/>
  <c r="F77" i="9"/>
  <c r="H76" i="9"/>
  <c r="G76" i="9"/>
  <c r="F76" i="9"/>
  <c r="E76" i="9"/>
  <c r="B76" i="9" s="1"/>
  <c r="H75" i="9"/>
  <c r="G75" i="9"/>
  <c r="F75" i="9"/>
  <c r="E75" i="9"/>
  <c r="B75" i="9" s="1"/>
  <c r="H74" i="9"/>
  <c r="G74" i="9"/>
  <c r="E74" i="9" s="1"/>
  <c r="B74" i="9" s="1"/>
  <c r="F74" i="9"/>
  <c r="H73" i="9"/>
  <c r="G73" i="9"/>
  <c r="F73" i="9"/>
  <c r="H72" i="9"/>
  <c r="G72" i="9"/>
  <c r="F72" i="9"/>
  <c r="E72" i="9"/>
  <c r="B72" i="9" s="1"/>
  <c r="H71" i="9"/>
  <c r="G71" i="9"/>
  <c r="F71" i="9"/>
  <c r="E71" i="9"/>
  <c r="B71" i="9" s="1"/>
  <c r="H70" i="9"/>
  <c r="G70" i="9"/>
  <c r="E70" i="9" s="1"/>
  <c r="B70" i="9" s="1"/>
  <c r="F70" i="9"/>
  <c r="H69" i="9"/>
  <c r="G69" i="9"/>
  <c r="E69" i="9" s="1"/>
  <c r="B69" i="9" s="1"/>
  <c r="F69" i="9"/>
  <c r="H68" i="9"/>
  <c r="G68" i="9"/>
  <c r="F68" i="9"/>
  <c r="E68" i="9"/>
  <c r="B68" i="9" s="1"/>
  <c r="H67" i="9"/>
  <c r="G67" i="9"/>
  <c r="F67" i="9"/>
  <c r="E67" i="9"/>
  <c r="H66" i="9"/>
  <c r="G66" i="9"/>
  <c r="E66" i="9" s="1"/>
  <c r="B66" i="9" s="1"/>
  <c r="F66" i="9"/>
  <c r="H65" i="9"/>
  <c r="G65" i="9"/>
  <c r="E65" i="9" s="1"/>
  <c r="B65" i="9" s="1"/>
  <c r="F65" i="9"/>
  <c r="H64" i="9"/>
  <c r="G64" i="9"/>
  <c r="F64" i="9"/>
  <c r="E64" i="9"/>
  <c r="B64" i="9" s="1"/>
  <c r="H63" i="9"/>
  <c r="G63" i="9"/>
  <c r="F63" i="9"/>
  <c r="E63" i="9"/>
  <c r="H62" i="9"/>
  <c r="G62" i="9"/>
  <c r="E62" i="9" s="1"/>
  <c r="B62" i="9" s="1"/>
  <c r="F62" i="9"/>
  <c r="H61" i="9"/>
  <c r="G61" i="9"/>
  <c r="F61" i="9"/>
  <c r="H60" i="9"/>
  <c r="G60" i="9"/>
  <c r="F60" i="9"/>
  <c r="E60" i="9"/>
  <c r="B60" i="9" s="1"/>
  <c r="H59" i="9"/>
  <c r="G59" i="9"/>
  <c r="F59" i="9"/>
  <c r="E59" i="9"/>
  <c r="B59" i="9" s="1"/>
  <c r="H58" i="9"/>
  <c r="G58" i="9"/>
  <c r="E58" i="9" s="1"/>
  <c r="B58" i="9" s="1"/>
  <c r="F58" i="9"/>
  <c r="H57" i="9"/>
  <c r="G57" i="9"/>
  <c r="F57" i="9"/>
  <c r="H56" i="9"/>
  <c r="G56" i="9"/>
  <c r="F56" i="9"/>
  <c r="E56" i="9"/>
  <c r="B56" i="9" s="1"/>
  <c r="H55" i="9"/>
  <c r="G55" i="9"/>
  <c r="F55" i="9"/>
  <c r="B55" i="9" s="1"/>
  <c r="E55" i="9"/>
  <c r="H54" i="9"/>
  <c r="G54" i="9"/>
  <c r="E54" i="9" s="1"/>
  <c r="B54" i="9" s="1"/>
  <c r="F54" i="9"/>
  <c r="H53" i="9"/>
  <c r="G53" i="9"/>
  <c r="E53" i="9" s="1"/>
  <c r="B53" i="9" s="1"/>
  <c r="F53" i="9"/>
  <c r="H52" i="9"/>
  <c r="G52" i="9"/>
  <c r="F52" i="9"/>
  <c r="E52" i="9"/>
  <c r="B52" i="9" s="1"/>
  <c r="H51" i="9"/>
  <c r="E51" i="9" s="1"/>
  <c r="B51" i="9" s="1"/>
  <c r="G51" i="9"/>
  <c r="F51" i="9"/>
  <c r="H50" i="9"/>
  <c r="G50" i="9"/>
  <c r="E50" i="9" s="1"/>
  <c r="B50" i="9" s="1"/>
  <c r="F50" i="9"/>
  <c r="H49" i="9"/>
  <c r="G49" i="9"/>
  <c r="F49" i="9"/>
  <c r="H48" i="9"/>
  <c r="G48" i="9"/>
  <c r="F48" i="9"/>
  <c r="E48" i="9"/>
  <c r="B48" i="9" s="1"/>
  <c r="H47" i="9"/>
  <c r="G47" i="9"/>
  <c r="E47" i="9" s="1"/>
  <c r="F47" i="9"/>
  <c r="H46" i="9"/>
  <c r="G46" i="9"/>
  <c r="E46" i="9" s="1"/>
  <c r="B46" i="9" s="1"/>
  <c r="F46" i="9"/>
  <c r="H45" i="9"/>
  <c r="E45" i="9" s="1"/>
  <c r="B45" i="9" s="1"/>
  <c r="G45" i="9"/>
  <c r="F45" i="9"/>
  <c r="H44" i="9"/>
  <c r="G44" i="9"/>
  <c r="F44" i="9"/>
  <c r="E44" i="9"/>
  <c r="B44" i="9" s="1"/>
  <c r="H43" i="9"/>
  <c r="E43" i="9" s="1"/>
  <c r="B43" i="9" s="1"/>
  <c r="G43" i="9"/>
  <c r="F43" i="9"/>
  <c r="H42" i="9"/>
  <c r="G42" i="9"/>
  <c r="E42" i="9" s="1"/>
  <c r="B42" i="9" s="1"/>
  <c r="F42" i="9"/>
  <c r="H41" i="9"/>
  <c r="G41" i="9"/>
  <c r="F41" i="9"/>
  <c r="H40" i="9"/>
  <c r="G40" i="9"/>
  <c r="F40" i="9"/>
  <c r="E40" i="9"/>
  <c r="B40" i="9" s="1"/>
  <c r="H39" i="9"/>
  <c r="E39" i="9" s="1"/>
  <c r="G39" i="9"/>
  <c r="F39" i="9"/>
  <c r="H38" i="9"/>
  <c r="G38" i="9"/>
  <c r="E38" i="9" s="1"/>
  <c r="B38" i="9" s="1"/>
  <c r="F38" i="9"/>
  <c r="H37" i="9"/>
  <c r="G37" i="9"/>
  <c r="E37" i="9" s="1"/>
  <c r="B37" i="9" s="1"/>
  <c r="F37" i="9"/>
  <c r="H36" i="9"/>
  <c r="G36" i="9"/>
  <c r="F36" i="9"/>
  <c r="E36" i="9"/>
  <c r="B36" i="9" s="1"/>
  <c r="H35" i="9"/>
  <c r="E35" i="9" s="1"/>
  <c r="B35" i="9" s="1"/>
  <c r="G35" i="9"/>
  <c r="F35" i="9"/>
  <c r="H34" i="9"/>
  <c r="G34" i="9"/>
  <c r="E34" i="9" s="1"/>
  <c r="B34" i="9" s="1"/>
  <c r="F34" i="9"/>
  <c r="H33" i="9"/>
  <c r="G33" i="9"/>
  <c r="F33" i="9"/>
  <c r="H32" i="9"/>
  <c r="G32" i="9"/>
  <c r="F32" i="9"/>
  <c r="E32" i="9"/>
  <c r="B32" i="9" s="1"/>
  <c r="H31" i="9"/>
  <c r="E31" i="9" s="1"/>
  <c r="G31" i="9"/>
  <c r="F31" i="9"/>
  <c r="H30" i="9"/>
  <c r="G30" i="9"/>
  <c r="E30" i="9" s="1"/>
  <c r="B30" i="9" s="1"/>
  <c r="F30" i="9"/>
  <c r="H29" i="9"/>
  <c r="G29" i="9"/>
  <c r="E29" i="9" s="1"/>
  <c r="B29" i="9" s="1"/>
  <c r="F29" i="9"/>
  <c r="H28" i="9"/>
  <c r="G28" i="9"/>
  <c r="F28" i="9"/>
  <c r="E28" i="9"/>
  <c r="B28" i="9" s="1"/>
  <c r="H27" i="9"/>
  <c r="E27" i="9" s="1"/>
  <c r="B27" i="9" s="1"/>
  <c r="G27" i="9"/>
  <c r="F27" i="9"/>
  <c r="H26" i="9"/>
  <c r="G26" i="9"/>
  <c r="E26" i="9" s="1"/>
  <c r="B26" i="9" s="1"/>
  <c r="F26" i="9"/>
  <c r="H25" i="9"/>
  <c r="G25" i="9"/>
  <c r="F25" i="9"/>
  <c r="H24" i="9"/>
  <c r="G24" i="9"/>
  <c r="F24" i="9"/>
  <c r="E24" i="9"/>
  <c r="B24" i="9" s="1"/>
  <c r="H23" i="9"/>
  <c r="E23" i="9" s="1"/>
  <c r="G23" i="9"/>
  <c r="F23" i="9"/>
  <c r="B23" i="9"/>
  <c r="H22" i="9"/>
  <c r="G22" i="9"/>
  <c r="F22" i="9"/>
  <c r="E22" i="9"/>
  <c r="B22" i="9" s="1"/>
  <c r="F21" i="9"/>
  <c r="F4" i="9"/>
  <c r="O3" i="9"/>
  <c r="G275" i="9" s="1"/>
  <c r="E275" i="9" s="1"/>
  <c r="B275" i="9" s="1"/>
  <c r="I3" i="9"/>
  <c r="H3" i="9"/>
  <c r="G3" i="9"/>
  <c r="D101" i="8"/>
  <c r="D95" i="8"/>
  <c r="D90" i="8"/>
  <c r="D85" i="8"/>
  <c r="D80" i="8"/>
  <c r="D75" i="8"/>
  <c r="D70" i="8"/>
  <c r="D65" i="8"/>
  <c r="D60" i="8"/>
  <c r="D49" i="8" s="1"/>
  <c r="D55" i="8"/>
  <c r="D50" i="8"/>
  <c r="D44" i="8"/>
  <c r="D43" i="8" s="1"/>
  <c r="D36" i="8"/>
  <c r="D26" i="8"/>
  <c r="D24" i="8" s="1"/>
  <c r="D18" i="8"/>
  <c r="D8" i="8"/>
  <c r="D6" i="8"/>
  <c r="E44" i="7"/>
  <c r="D44" i="7"/>
  <c r="E39" i="7"/>
  <c r="E38" i="7" s="1"/>
  <c r="D39" i="7"/>
  <c r="D38" i="7" s="1"/>
  <c r="E30" i="7"/>
  <c r="D30" i="7"/>
  <c r="E23" i="7"/>
  <c r="D23" i="7"/>
  <c r="E22" i="7"/>
  <c r="D22" i="7"/>
  <c r="E14" i="7"/>
  <c r="D14" i="7"/>
  <c r="E7" i="7"/>
  <c r="E6" i="7" s="1"/>
  <c r="E5" i="7" s="1"/>
  <c r="D7" i="7"/>
  <c r="D6" i="7" s="1"/>
  <c r="D5" i="7" s="1"/>
  <c r="F140" i="6"/>
  <c r="F139" i="6"/>
  <c r="F138" i="6"/>
  <c r="F137" i="6"/>
  <c r="F136" i="6"/>
  <c r="F135" i="6"/>
  <c r="F134" i="6"/>
  <c r="F133" i="6"/>
  <c r="F132" i="6"/>
  <c r="F131" i="6"/>
  <c r="E130" i="6"/>
  <c r="E129" i="6" s="1"/>
  <c r="D130" i="6"/>
  <c r="F130" i="6" s="1"/>
  <c r="F128" i="6"/>
  <c r="F127" i="6"/>
  <c r="F126" i="6"/>
  <c r="F125" i="6"/>
  <c r="F124" i="6"/>
  <c r="F123" i="6"/>
  <c r="E122" i="6"/>
  <c r="E114" i="6" s="1"/>
  <c r="D122" i="6"/>
  <c r="F122" i="6" s="1"/>
  <c r="F121" i="6"/>
  <c r="F120" i="6"/>
  <c r="F119" i="6"/>
  <c r="F118" i="6"/>
  <c r="E118" i="6"/>
  <c r="D118" i="6"/>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F61" i="6" s="1"/>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D5" i="6" s="1"/>
  <c r="F9" i="6"/>
  <c r="F8" i="6"/>
  <c r="F7" i="6"/>
  <c r="F6" i="6"/>
  <c r="E6" i="6"/>
  <c r="D6" i="6"/>
  <c r="E5" i="6"/>
  <c r="E141"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50" i="5" s="1"/>
  <c r="F249" i="5"/>
  <c r="F248" i="5"/>
  <c r="F247" i="5"/>
  <c r="E246" i="5"/>
  <c r="F246" i="5" s="1"/>
  <c r="D246" i="5"/>
  <c r="D245" i="5"/>
  <c r="F245" i="5" s="1"/>
  <c r="F244" i="5"/>
  <c r="F243" i="5"/>
  <c r="E242" i="5"/>
  <c r="F242" i="5" s="1"/>
  <c r="D242" i="5"/>
  <c r="F241" i="5"/>
  <c r="F240" i="5"/>
  <c r="F239" i="5"/>
  <c r="E239" i="5"/>
  <c r="D239" i="5"/>
  <c r="E238" i="5"/>
  <c r="D238" i="5"/>
  <c r="D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F191" i="5"/>
  <c r="E191" i="5"/>
  <c r="D191" i="5"/>
  <c r="F190" i="5"/>
  <c r="E190" i="5"/>
  <c r="H309" i="9" s="1"/>
  <c r="D190" i="5"/>
  <c r="G309" i="9" s="1"/>
  <c r="F189" i="5"/>
  <c r="F188" i="5"/>
  <c r="F187" i="5"/>
  <c r="F186" i="5"/>
  <c r="F185" i="5"/>
  <c r="F184" i="5"/>
  <c r="F183" i="5"/>
  <c r="F182" i="5"/>
  <c r="F181" i="5"/>
  <c r="E180" i="5"/>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E290" i="9" s="1"/>
  <c r="B290" i="9" s="1"/>
  <c r="F148" i="5"/>
  <c r="F147" i="5"/>
  <c r="E146" i="5"/>
  <c r="D146" i="5"/>
  <c r="F146" i="5" s="1"/>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E87" i="5"/>
  <c r="D87" i="5"/>
  <c r="F86" i="5"/>
  <c r="F85" i="5"/>
  <c r="F84" i="5"/>
  <c r="F83" i="5"/>
  <c r="F82" i="5"/>
  <c r="F81" i="5"/>
  <c r="F80" i="5"/>
  <c r="E79" i="5"/>
  <c r="D79" i="5"/>
  <c r="E78" i="5"/>
  <c r="F77" i="5"/>
  <c r="F76" i="5"/>
  <c r="F75" i="5"/>
  <c r="F74" i="5"/>
  <c r="F73" i="5"/>
  <c r="F72" i="5"/>
  <c r="F71" i="5"/>
  <c r="E70" i="5"/>
  <c r="E69" i="5" s="1"/>
  <c r="E68" i="5" s="1"/>
  <c r="I21" i="3" s="1"/>
  <c r="D70" i="5"/>
  <c r="D69" i="5" s="1"/>
  <c r="F67" i="5"/>
  <c r="F66" i="5"/>
  <c r="F65" i="5"/>
  <c r="F64" i="5"/>
  <c r="E63" i="5"/>
  <c r="D63" i="5"/>
  <c r="F63" i="5" s="1"/>
  <c r="F62" i="5"/>
  <c r="F61" i="5"/>
  <c r="F60" i="5"/>
  <c r="F59" i="5"/>
  <c r="F58" i="5"/>
  <c r="F57" i="5"/>
  <c r="E56" i="5"/>
  <c r="F56" i="5" s="1"/>
  <c r="D56" i="5"/>
  <c r="F55" i="5"/>
  <c r="F54" i="5"/>
  <c r="F53" i="5"/>
  <c r="E52" i="5"/>
  <c r="D52" i="5"/>
  <c r="F52" i="5" s="1"/>
  <c r="F51" i="5"/>
  <c r="F50" i="5"/>
  <c r="F49" i="5"/>
  <c r="F48" i="5"/>
  <c r="F47" i="5"/>
  <c r="F46" i="5"/>
  <c r="F45" i="5"/>
  <c r="E45" i="5"/>
  <c r="E12"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E625" i="4" s="1"/>
  <c r="D632" i="4"/>
  <c r="D625" i="4" s="1"/>
  <c r="F625" i="4" s="1"/>
  <c r="F631" i="4"/>
  <c r="F630" i="4"/>
  <c r="F629" i="4"/>
  <c r="E629" i="4"/>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E594" i="4"/>
  <c r="E593" i="4" s="1"/>
  <c r="D594" i="4"/>
  <c r="F594" i="4" s="1"/>
  <c r="D593" i="4"/>
  <c r="F593" i="4" s="1"/>
  <c r="F592" i="4"/>
  <c r="F591" i="4"/>
  <c r="E590" i="4"/>
  <c r="D590" i="4"/>
  <c r="F590" i="4" s="1"/>
  <c r="F589" i="4"/>
  <c r="F588" i="4"/>
  <c r="F587" i="4"/>
  <c r="E587" i="4"/>
  <c r="D587" i="4"/>
  <c r="F586" i="4"/>
  <c r="F585" i="4"/>
  <c r="E585" i="4"/>
  <c r="E580" i="4" s="1"/>
  <c r="D585" i="4"/>
  <c r="F584" i="4"/>
  <c r="F583" i="4"/>
  <c r="F582" i="4"/>
  <c r="E581" i="4"/>
  <c r="D581" i="4"/>
  <c r="F581" i="4" s="1"/>
  <c r="F579" i="4"/>
  <c r="F578" i="4"/>
  <c r="E577" i="4"/>
  <c r="D577" i="4"/>
  <c r="F577" i="4" s="1"/>
  <c r="F576" i="4"/>
  <c r="F575" i="4"/>
  <c r="E574" i="4"/>
  <c r="E567" i="4" s="1"/>
  <c r="D574" i="4"/>
  <c r="D567" i="4" s="1"/>
  <c r="F567"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D529" i="4"/>
  <c r="F527" i="4"/>
  <c r="F526" i="4"/>
  <c r="E525" i="4"/>
  <c r="D525" i="4"/>
  <c r="F525" i="4" s="1"/>
  <c r="F524" i="4"/>
  <c r="F523" i="4"/>
  <c r="E522" i="4"/>
  <c r="E515" i="4" s="1"/>
  <c r="D522" i="4"/>
  <c r="D515" i="4" s="1"/>
  <c r="F515"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D484" i="4" s="1"/>
  <c r="F484" i="4" s="1"/>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E421" i="4"/>
  <c r="E418" i="4"/>
  <c r="D418" i="4"/>
  <c r="F418" i="4" s="1"/>
  <c r="F417" i="4"/>
  <c r="E417" i="4"/>
  <c r="E644" i="4" s="1"/>
  <c r="D417" i="4"/>
  <c r="D644" i="4" s="1"/>
  <c r="F644" i="4" s="1"/>
  <c r="F416" i="4"/>
  <c r="E416" i="4"/>
  <c r="E643" i="4" s="1"/>
  <c r="D416" i="4"/>
  <c r="D643" i="4" s="1"/>
  <c r="F643" i="4" s="1"/>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E363" i="4"/>
  <c r="D363" i="4"/>
  <c r="F363" i="4" s="1"/>
  <c r="F362" i="4"/>
  <c r="F361" i="4"/>
  <c r="F360" i="4"/>
  <c r="F359" i="4"/>
  <c r="F358" i="4"/>
  <c r="F357" i="4"/>
  <c r="F356" i="4"/>
  <c r="E356" i="4"/>
  <c r="D356" i="4"/>
  <c r="F355" i="4"/>
  <c r="F354" i="4"/>
  <c r="F353" i="4"/>
  <c r="E352" i="4"/>
  <c r="E351" i="4" s="1"/>
  <c r="E350" i="4" s="1"/>
  <c r="D352" i="4"/>
  <c r="F352" i="4" s="1"/>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D311" i="4" s="1"/>
  <c r="F311" i="4" s="1"/>
  <c r="F325" i="4"/>
  <c r="F324" i="4"/>
  <c r="F323" i="4"/>
  <c r="F322" i="4"/>
  <c r="F321" i="4"/>
  <c r="F320" i="4"/>
  <c r="F319" i="4"/>
  <c r="F318" i="4"/>
  <c r="F317" i="4"/>
  <c r="E317" i="4"/>
  <c r="D317" i="4"/>
  <c r="F316" i="4"/>
  <c r="F315" i="4"/>
  <c r="F314" i="4"/>
  <c r="F313" i="4"/>
  <c r="F312" i="4"/>
  <c r="E312" i="4"/>
  <c r="D312" i="4"/>
  <c r="E311" i="4"/>
  <c r="F310" i="4"/>
  <c r="F309" i="4"/>
  <c r="F308" i="4"/>
  <c r="F307" i="4"/>
  <c r="F306" i="4"/>
  <c r="F305" i="4"/>
  <c r="F304" i="4"/>
  <c r="E304" i="4"/>
  <c r="E299" i="4" s="1"/>
  <c r="E298" i="4" s="1"/>
  <c r="E407" i="4" s="1"/>
  <c r="D304" i="4"/>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D263" i="4"/>
  <c r="F263" i="4" s="1"/>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D224" i="4"/>
  <c r="F223" i="4"/>
  <c r="F222" i="4"/>
  <c r="F221" i="4"/>
  <c r="F220" i="4"/>
  <c r="E219" i="4"/>
  <c r="D219" i="4"/>
  <c r="F219" i="4" s="1"/>
  <c r="F218" i="4"/>
  <c r="F217" i="4"/>
  <c r="E216" i="4"/>
  <c r="E215" i="4" s="1"/>
  <c r="D216" i="4"/>
  <c r="D215" i="4" s="1"/>
  <c r="F215" i="4" s="1"/>
  <c r="F214" i="4"/>
  <c r="F213" i="4"/>
  <c r="F212" i="4"/>
  <c r="F211" i="4"/>
  <c r="F210" i="4"/>
  <c r="E210" i="4"/>
  <c r="D210" i="4"/>
  <c r="F209" i="4"/>
  <c r="F208" i="4"/>
  <c r="F207" i="4"/>
  <c r="F206" i="4"/>
  <c r="F205" i="4"/>
  <c r="F204" i="4"/>
  <c r="F203" i="4"/>
  <c r="E202" i="4"/>
  <c r="E196" i="4" s="1"/>
  <c r="D202" i="4"/>
  <c r="F202" i="4" s="1"/>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F164" i="4"/>
  <c r="E164" i="4"/>
  <c r="D164" i="4"/>
  <c r="E163" i="4"/>
  <c r="F162" i="4"/>
  <c r="F161" i="4"/>
  <c r="F160" i="4"/>
  <c r="E159" i="4"/>
  <c r="D159" i="4"/>
  <c r="F159" i="4" s="1"/>
  <c r="F158" i="4"/>
  <c r="F157" i="4"/>
  <c r="F156" i="4"/>
  <c r="F155" i="4"/>
  <c r="F154" i="4"/>
  <c r="E153" i="4"/>
  <c r="E152" i="4" s="1"/>
  <c r="D153" i="4"/>
  <c r="F153" i="4" s="1"/>
  <c r="F150" i="4"/>
  <c r="F149" i="4"/>
  <c r="F148" i="4"/>
  <c r="F147" i="4"/>
  <c r="F146" i="4"/>
  <c r="F145" i="4"/>
  <c r="F144" i="4"/>
  <c r="F143" i="4"/>
  <c r="F142" i="4"/>
  <c r="F141" i="4"/>
  <c r="F140" i="4"/>
  <c r="E140" i="4"/>
  <c r="D140" i="4"/>
  <c r="E139" i="4"/>
  <c r="F139" i="4" s="1"/>
  <c r="D139" i="4"/>
  <c r="F138" i="4"/>
  <c r="F137" i="4"/>
  <c r="F136" i="4"/>
  <c r="F135" i="4"/>
  <c r="E134" i="4"/>
  <c r="E133" i="4" s="1"/>
  <c r="D134" i="4"/>
  <c r="D133" i="4" s="1"/>
  <c r="F133" i="4" s="1"/>
  <c r="F132" i="4"/>
  <c r="F131" i="4"/>
  <c r="F130" i="4"/>
  <c r="F129" i="4"/>
  <c r="F128" i="4"/>
  <c r="E128" i="4"/>
  <c r="D128" i="4"/>
  <c r="F127" i="4"/>
  <c r="F126" i="4"/>
  <c r="E125" i="4"/>
  <c r="E124" i="4" s="1"/>
  <c r="D125" i="4"/>
  <c r="F125" i="4" s="1"/>
  <c r="F123" i="4"/>
  <c r="F122" i="4"/>
  <c r="F121" i="4"/>
  <c r="E120" i="4"/>
  <c r="D120" i="4"/>
  <c r="F120" i="4" s="1"/>
  <c r="F119" i="4"/>
  <c r="F118" i="4"/>
  <c r="F117" i="4"/>
  <c r="F116" i="4"/>
  <c r="F115" i="4"/>
  <c r="F114" i="4"/>
  <c r="F113" i="4"/>
  <c r="F112" i="4"/>
  <c r="E112" i="4"/>
  <c r="D112" i="4"/>
  <c r="F111" i="4"/>
  <c r="F110" i="4"/>
  <c r="F109" i="4"/>
  <c r="F108" i="4"/>
  <c r="E107" i="4"/>
  <c r="F107" i="4" s="1"/>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D82"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E59" i="4"/>
  <c r="F59" i="4" s="1"/>
  <c r="D59" i="4"/>
  <c r="F58" i="4"/>
  <c r="F57" i="4"/>
  <c r="F56" i="4"/>
  <c r="F55" i="4"/>
  <c r="E54" i="4"/>
  <c r="D54" i="4"/>
  <c r="F54" i="4" s="1"/>
  <c r="F53" i="4"/>
  <c r="F52" i="4"/>
  <c r="F51" i="4"/>
  <c r="E51" i="4"/>
  <c r="E50" i="4" s="1"/>
  <c r="D51" i="4"/>
  <c r="D50" i="4"/>
  <c r="F49" i="4"/>
  <c r="F48" i="4"/>
  <c r="F47" i="4"/>
  <c r="F46" i="4"/>
  <c r="E45" i="4"/>
  <c r="E44" i="4" s="1"/>
  <c r="D45" i="4"/>
  <c r="F45"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E7" i="4"/>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G27" i="3"/>
  <c r="B27" i="3"/>
  <c r="I26" i="3"/>
  <c r="H26" i="3"/>
  <c r="G26" i="3"/>
  <c r="B26" i="3"/>
  <c r="I25" i="3"/>
  <c r="G25" i="3"/>
  <c r="B25" i="3"/>
  <c r="I24" i="3"/>
  <c r="H24" i="3"/>
  <c r="G24" i="3"/>
  <c r="B24" i="3"/>
  <c r="H23"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C1577" i="1"/>
  <c r="H1577" i="1" s="1"/>
  <c r="H1576" i="1"/>
  <c r="C1576" i="1"/>
  <c r="G1576" i="1" s="1"/>
  <c r="H1575" i="1"/>
  <c r="G1575" i="1"/>
  <c r="C1575" i="1"/>
  <c r="C1574" i="1"/>
  <c r="C1573" i="1"/>
  <c r="H1573" i="1" s="1"/>
  <c r="H1572" i="1"/>
  <c r="C1572" i="1"/>
  <c r="G1572" i="1" s="1"/>
  <c r="H1571" i="1"/>
  <c r="G1571" i="1"/>
  <c r="C1571" i="1"/>
  <c r="C1570" i="1"/>
  <c r="C1569" i="1"/>
  <c r="H1569" i="1" s="1"/>
  <c r="H1568" i="1"/>
  <c r="C1568" i="1"/>
  <c r="G1568" i="1" s="1"/>
  <c r="H1567" i="1"/>
  <c r="G1567" i="1"/>
  <c r="C1567" i="1"/>
  <c r="C1566" i="1"/>
  <c r="C1565" i="1"/>
  <c r="H1565" i="1" s="1"/>
  <c r="H1564" i="1"/>
  <c r="C1564" i="1"/>
  <c r="G1564" i="1" s="1"/>
  <c r="H1563" i="1"/>
  <c r="G1563" i="1"/>
  <c r="C1563" i="1"/>
  <c r="C1562" i="1"/>
  <c r="C1561" i="1"/>
  <c r="H1561" i="1" s="1"/>
  <c r="H1560" i="1"/>
  <c r="C1560" i="1"/>
  <c r="G1560" i="1" s="1"/>
  <c r="H1559" i="1"/>
  <c r="G1559" i="1"/>
  <c r="C1559" i="1"/>
  <c r="C1558" i="1"/>
  <c r="C1557" i="1"/>
  <c r="H1557" i="1" s="1"/>
  <c r="H1556" i="1"/>
  <c r="C1556" i="1"/>
  <c r="G1556" i="1" s="1"/>
  <c r="H1555" i="1"/>
  <c r="G1555" i="1"/>
  <c r="C1555" i="1"/>
  <c r="C1554" i="1"/>
  <c r="C1553" i="1"/>
  <c r="H1553" i="1" s="1"/>
  <c r="H1552" i="1"/>
  <c r="C1552" i="1"/>
  <c r="G1552" i="1" s="1"/>
  <c r="H1551" i="1"/>
  <c r="G1551" i="1"/>
  <c r="C1551" i="1"/>
  <c r="C1550" i="1"/>
  <c r="C1549" i="1"/>
  <c r="H1549" i="1" s="1"/>
  <c r="H1548" i="1"/>
  <c r="G1548" i="1"/>
  <c r="C1548" i="1"/>
  <c r="H1547" i="1"/>
  <c r="G1547" i="1"/>
  <c r="C1547" i="1"/>
  <c r="C1546" i="1"/>
  <c r="C1545" i="1"/>
  <c r="H1545" i="1" s="1"/>
  <c r="H1544" i="1"/>
  <c r="G1544" i="1"/>
  <c r="C1544" i="1"/>
  <c r="H1543" i="1"/>
  <c r="G1543" i="1"/>
  <c r="C1543" i="1"/>
  <c r="C1542" i="1"/>
  <c r="C1541" i="1"/>
  <c r="H1541" i="1" s="1"/>
  <c r="H1540" i="1"/>
  <c r="G1540" i="1"/>
  <c r="C1540" i="1"/>
  <c r="H1539" i="1"/>
  <c r="G1539" i="1"/>
  <c r="C1539" i="1"/>
  <c r="C1538" i="1"/>
  <c r="C1537" i="1"/>
  <c r="H1537" i="1" s="1"/>
  <c r="H1536" i="1"/>
  <c r="G1536" i="1"/>
  <c r="C1536" i="1"/>
  <c r="H1535" i="1"/>
  <c r="G1535" i="1"/>
  <c r="C1535" i="1"/>
  <c r="C1534" i="1"/>
  <c r="C1533" i="1"/>
  <c r="H1533" i="1" s="1"/>
  <c r="H1532" i="1"/>
  <c r="G1532" i="1"/>
  <c r="C1532" i="1"/>
  <c r="H1531" i="1"/>
  <c r="G1531" i="1"/>
  <c r="C1531" i="1"/>
  <c r="C1530" i="1"/>
  <c r="C1529" i="1"/>
  <c r="H1529" i="1" s="1"/>
  <c r="H1528" i="1"/>
  <c r="G1528" i="1"/>
  <c r="C1528" i="1"/>
  <c r="H1527" i="1"/>
  <c r="G1527" i="1"/>
  <c r="C1527" i="1"/>
  <c r="C1526" i="1"/>
  <c r="C1525" i="1"/>
  <c r="H1525" i="1" s="1"/>
  <c r="H1524" i="1"/>
  <c r="G1524" i="1"/>
  <c r="C1524" i="1"/>
  <c r="H1523" i="1"/>
  <c r="G1523" i="1"/>
  <c r="C1523" i="1"/>
  <c r="C1522" i="1"/>
  <c r="C1521" i="1"/>
  <c r="H1521" i="1" s="1"/>
  <c r="H1520" i="1"/>
  <c r="G1520" i="1"/>
  <c r="C1520" i="1"/>
  <c r="H1519" i="1"/>
  <c r="G1519" i="1"/>
  <c r="C1519" i="1"/>
  <c r="C1518" i="1"/>
  <c r="H1516" i="1"/>
  <c r="G1516" i="1"/>
  <c r="C1516" i="1"/>
  <c r="H1515" i="1"/>
  <c r="G1515" i="1"/>
  <c r="C1515" i="1"/>
  <c r="C1514" i="1"/>
  <c r="C1513" i="1"/>
  <c r="H1513" i="1" s="1"/>
  <c r="H1512" i="1"/>
  <c r="G1512" i="1"/>
  <c r="C1512" i="1"/>
  <c r="H1511" i="1"/>
  <c r="G1511" i="1"/>
  <c r="C1511" i="1"/>
  <c r="C1510" i="1"/>
  <c r="C1509" i="1"/>
  <c r="H1509" i="1" s="1"/>
  <c r="H1508" i="1"/>
  <c r="G1508" i="1"/>
  <c r="C1508" i="1"/>
  <c r="H1507" i="1"/>
  <c r="G1507" i="1"/>
  <c r="C1507" i="1"/>
  <c r="C1506" i="1"/>
  <c r="C1505" i="1"/>
  <c r="H1505" i="1" s="1"/>
  <c r="H1504" i="1"/>
  <c r="G1504" i="1"/>
  <c r="C1504" i="1"/>
  <c r="H1503" i="1"/>
  <c r="G1503" i="1"/>
  <c r="C1503" i="1"/>
  <c r="C1502" i="1"/>
  <c r="C1501" i="1"/>
  <c r="H1501" i="1" s="1"/>
  <c r="H1500" i="1"/>
  <c r="G1500" i="1"/>
  <c r="C1500" i="1"/>
  <c r="H1499" i="1"/>
  <c r="G1499" i="1"/>
  <c r="C1499" i="1"/>
  <c r="C1498" i="1"/>
  <c r="C1497" i="1"/>
  <c r="H1497" i="1" s="1"/>
  <c r="H1496" i="1"/>
  <c r="G1496" i="1"/>
  <c r="C1496" i="1"/>
  <c r="H1495" i="1"/>
  <c r="G1495" i="1"/>
  <c r="C1495" i="1"/>
  <c r="C1494" i="1"/>
  <c r="C1493" i="1"/>
  <c r="H1493" i="1" s="1"/>
  <c r="H1492" i="1"/>
  <c r="G1492" i="1"/>
  <c r="C1492" i="1"/>
  <c r="H1491" i="1"/>
  <c r="G1491" i="1"/>
  <c r="C1491" i="1"/>
  <c r="C1490" i="1"/>
  <c r="C1489" i="1"/>
  <c r="H1489" i="1" s="1"/>
  <c r="H1488" i="1"/>
  <c r="G1488" i="1"/>
  <c r="C1488" i="1"/>
  <c r="H1487" i="1"/>
  <c r="G1487" i="1"/>
  <c r="C1487" i="1"/>
  <c r="C1486" i="1"/>
  <c r="C1485" i="1"/>
  <c r="H1485" i="1" s="1"/>
  <c r="H1484" i="1"/>
  <c r="G1484" i="1"/>
  <c r="C1484" i="1"/>
  <c r="H1483" i="1"/>
  <c r="G1483" i="1"/>
  <c r="C1483" i="1"/>
  <c r="C1482" i="1"/>
  <c r="C1481" i="1"/>
  <c r="H1481" i="1" s="1"/>
  <c r="H1480" i="1"/>
  <c r="G1480" i="1"/>
  <c r="C1480" i="1"/>
  <c r="D1479" i="1"/>
  <c r="C1479" i="1"/>
  <c r="H1478" i="1"/>
  <c r="G1478" i="1"/>
  <c r="I1478" i="1" s="1"/>
  <c r="D1478" i="1"/>
  <c r="J1478" i="1" s="1"/>
  <c r="C1478" i="1"/>
  <c r="D1477" i="1"/>
  <c r="C1477" i="1"/>
  <c r="H1476" i="1"/>
  <c r="G1476" i="1"/>
  <c r="D1476" i="1"/>
  <c r="J1476" i="1" s="1"/>
  <c r="C1476" i="1"/>
  <c r="H1475" i="1"/>
  <c r="G1475" i="1"/>
  <c r="D1475" i="1"/>
  <c r="C1475" i="1"/>
  <c r="J1474" i="1"/>
  <c r="D1474" i="1"/>
  <c r="C1474" i="1"/>
  <c r="H1473" i="1"/>
  <c r="G1473" i="1"/>
  <c r="D1473" i="1"/>
  <c r="C1473" i="1"/>
  <c r="J1473" i="1" s="1"/>
  <c r="J1472" i="1"/>
  <c r="D1472" i="1"/>
  <c r="C1472" i="1"/>
  <c r="H1471" i="1"/>
  <c r="G1471" i="1"/>
  <c r="D1471" i="1"/>
  <c r="C1471" i="1"/>
  <c r="J1471" i="1" s="1"/>
  <c r="H1470" i="1"/>
  <c r="G1470" i="1"/>
  <c r="D1470" i="1"/>
  <c r="C1470" i="1"/>
  <c r="H1469" i="1"/>
  <c r="G1469" i="1"/>
  <c r="D1469" i="1"/>
  <c r="C1469" i="1"/>
  <c r="J1468" i="1"/>
  <c r="D1468" i="1"/>
  <c r="C1468" i="1"/>
  <c r="H1467" i="1"/>
  <c r="G1467" i="1"/>
  <c r="D1467" i="1"/>
  <c r="C1467" i="1"/>
  <c r="J1467" i="1" s="1"/>
  <c r="J1466" i="1"/>
  <c r="D1466" i="1"/>
  <c r="C1466" i="1"/>
  <c r="H1465" i="1"/>
  <c r="G1465" i="1"/>
  <c r="D1465" i="1"/>
  <c r="C1465" i="1"/>
  <c r="J1465" i="1" s="1"/>
  <c r="J1464" i="1"/>
  <c r="D1464" i="1"/>
  <c r="C1464" i="1"/>
  <c r="H1463" i="1"/>
  <c r="G1463" i="1"/>
  <c r="D1463" i="1"/>
  <c r="C1463" i="1"/>
  <c r="J1463" i="1" s="1"/>
  <c r="J1462" i="1"/>
  <c r="D1462" i="1"/>
  <c r="C1462" i="1"/>
  <c r="D1461" i="1"/>
  <c r="C1461" i="1"/>
  <c r="H1460" i="1"/>
  <c r="G1460" i="1"/>
  <c r="I1460" i="1" s="1"/>
  <c r="D1460" i="1"/>
  <c r="C1460" i="1"/>
  <c r="J1460" i="1" s="1"/>
  <c r="D1459" i="1"/>
  <c r="J1459" i="1" s="1"/>
  <c r="C1459" i="1"/>
  <c r="H1458" i="1"/>
  <c r="G1458" i="1"/>
  <c r="I1458" i="1" s="1"/>
  <c r="D1458" i="1"/>
  <c r="C1458" i="1"/>
  <c r="J1458" i="1" s="1"/>
  <c r="D1457" i="1"/>
  <c r="J1457" i="1" s="1"/>
  <c r="C1457" i="1"/>
  <c r="H1456" i="1"/>
  <c r="G1456" i="1"/>
  <c r="I1456" i="1" s="1"/>
  <c r="D1456" i="1"/>
  <c r="C1456" i="1"/>
  <c r="J1456" i="1" s="1"/>
  <c r="D1455" i="1"/>
  <c r="J1455" i="1" s="1"/>
  <c r="C1455" i="1"/>
  <c r="D1454" i="1"/>
  <c r="C1454" i="1"/>
  <c r="D1453" i="1"/>
  <c r="C1453" i="1"/>
  <c r="H1452" i="1"/>
  <c r="G1452" i="1"/>
  <c r="I1452" i="1" s="1"/>
  <c r="D1452" i="1"/>
  <c r="C1452" i="1"/>
  <c r="J1452" i="1" s="1"/>
  <c r="D1451" i="1"/>
  <c r="J1451" i="1" s="1"/>
  <c r="C1451" i="1"/>
  <c r="H1450" i="1"/>
  <c r="G1450" i="1"/>
  <c r="I1450" i="1" s="1"/>
  <c r="D1450" i="1"/>
  <c r="C1450" i="1"/>
  <c r="J1450" i="1" s="1"/>
  <c r="D1449" i="1"/>
  <c r="J1449" i="1" s="1"/>
  <c r="C1449" i="1"/>
  <c r="H1448" i="1"/>
  <c r="G1448" i="1"/>
  <c r="I1448" i="1" s="1"/>
  <c r="D1448" i="1"/>
  <c r="C1448" i="1"/>
  <c r="J1448" i="1" s="1"/>
  <c r="D1447" i="1"/>
  <c r="J1447" i="1" s="1"/>
  <c r="C1447" i="1"/>
  <c r="H1446" i="1"/>
  <c r="G1446" i="1"/>
  <c r="I1446" i="1" s="1"/>
  <c r="D1446" i="1"/>
  <c r="C1446" i="1"/>
  <c r="J1446" i="1" s="1"/>
  <c r="J1445" i="1"/>
  <c r="H1445" i="1"/>
  <c r="D1445" i="1"/>
  <c r="C1445" i="1"/>
  <c r="G1445" i="1" s="1"/>
  <c r="D1444" i="1"/>
  <c r="J1444" i="1" s="1"/>
  <c r="C1444" i="1"/>
  <c r="H1443" i="1"/>
  <c r="D1443" i="1"/>
  <c r="C1443" i="1"/>
  <c r="D1442" i="1"/>
  <c r="J1442" i="1" s="1"/>
  <c r="C1442" i="1"/>
  <c r="H1441" i="1"/>
  <c r="D1441" i="1"/>
  <c r="C1441" i="1"/>
  <c r="D1440" i="1"/>
  <c r="J1440" i="1" s="1"/>
  <c r="C1440" i="1"/>
  <c r="H1439" i="1"/>
  <c r="G1439" i="1"/>
  <c r="I1439" i="1" s="1"/>
  <c r="D1439" i="1"/>
  <c r="C1439" i="1"/>
  <c r="J1439" i="1" s="1"/>
  <c r="H1438" i="1"/>
  <c r="G1438" i="1"/>
  <c r="D1438" i="1"/>
  <c r="C1438" i="1"/>
  <c r="H1437" i="1"/>
  <c r="G1437" i="1"/>
  <c r="D1437" i="1"/>
  <c r="C1437" i="1"/>
  <c r="H1436" i="1"/>
  <c r="G1436" i="1"/>
  <c r="D1436" i="1"/>
  <c r="C1436" i="1"/>
  <c r="D1435"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D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8" i="1"/>
  <c r="H638" i="1" s="1"/>
  <c r="C638" i="1"/>
  <c r="D637" i="1"/>
  <c r="H637" i="1" s="1"/>
  <c r="C637" i="1"/>
  <c r="D632" i="1"/>
  <c r="H632" i="1" s="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H412" i="1"/>
  <c r="G412" i="1"/>
  <c r="D412" i="1"/>
  <c r="C412" i="1"/>
  <c r="H411" i="1"/>
  <c r="G411" i="1"/>
  <c r="D411" i="1"/>
  <c r="C411" i="1"/>
  <c r="H406" i="1"/>
  <c r="G406" i="1"/>
  <c r="D406" i="1"/>
  <c r="C406" i="1"/>
  <c r="H405" i="1"/>
  <c r="G405" i="1"/>
  <c r="D405" i="1"/>
  <c r="C405" i="1"/>
  <c r="H404" i="1"/>
  <c r="G404" i="1"/>
  <c r="D404" i="1"/>
  <c r="C404" i="1"/>
  <c r="D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C131" i="1"/>
  <c r="D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632" i="1" l="1"/>
  <c r="G637" i="1"/>
  <c r="G638" i="1"/>
  <c r="G131" i="1"/>
  <c r="C129" i="1"/>
  <c r="C130" i="1"/>
  <c r="J1479" i="1"/>
  <c r="H1479" i="1"/>
  <c r="G1479" i="1"/>
  <c r="I1479" i="1" s="1"/>
  <c r="G1558" i="1"/>
  <c r="H1558" i="1"/>
  <c r="G1574" i="1"/>
  <c r="H1574" i="1"/>
  <c r="E6" i="4"/>
  <c r="F421" i="4"/>
  <c r="D420" i="4"/>
  <c r="G1440" i="1"/>
  <c r="G1442" i="1"/>
  <c r="I1442" i="1" s="1"/>
  <c r="G1444" i="1"/>
  <c r="H1454" i="1"/>
  <c r="G1454" i="1"/>
  <c r="H1462" i="1"/>
  <c r="G1462" i="1"/>
  <c r="H1464" i="1"/>
  <c r="G1464" i="1"/>
  <c r="I1464" i="1" s="1"/>
  <c r="H1466" i="1"/>
  <c r="G1466" i="1"/>
  <c r="H1468" i="1"/>
  <c r="G1468" i="1"/>
  <c r="I1468" i="1" s="1"/>
  <c r="H1472" i="1"/>
  <c r="G1472" i="1"/>
  <c r="H1474" i="1"/>
  <c r="G1474" i="1"/>
  <c r="I1474" i="1" s="1"/>
  <c r="J1477" i="1"/>
  <c r="H1477" i="1"/>
  <c r="G1477" i="1"/>
  <c r="G1554" i="1"/>
  <c r="H1554" i="1"/>
  <c r="G1570" i="1"/>
  <c r="H1570" i="1"/>
  <c r="F7" i="4"/>
  <c r="D6" i="4"/>
  <c r="E528" i="4"/>
  <c r="F69" i="5"/>
  <c r="G1518" i="1"/>
  <c r="H1518" i="1"/>
  <c r="G1522" i="1"/>
  <c r="H1522" i="1"/>
  <c r="G1526" i="1"/>
  <c r="H1526" i="1"/>
  <c r="G1530" i="1"/>
  <c r="H1530" i="1"/>
  <c r="G1534" i="1"/>
  <c r="H1534" i="1"/>
  <c r="G1538" i="1"/>
  <c r="H1538" i="1"/>
  <c r="G1542" i="1"/>
  <c r="H1542" i="1"/>
  <c r="G1546" i="1"/>
  <c r="H1546" i="1"/>
  <c r="G1550" i="1"/>
  <c r="H1550" i="1"/>
  <c r="G1566" i="1"/>
  <c r="H1566" i="1"/>
  <c r="E151" i="4"/>
  <c r="E420" i="4"/>
  <c r="H1440" i="1"/>
  <c r="G1441" i="1"/>
  <c r="I1441" i="1" s="1"/>
  <c r="J1441" i="1"/>
  <c r="H1442" i="1"/>
  <c r="G1443" i="1"/>
  <c r="I1443" i="1" s="1"/>
  <c r="J1443" i="1"/>
  <c r="H1444" i="1"/>
  <c r="H1447" i="1"/>
  <c r="G1447" i="1"/>
  <c r="I1447" i="1" s="1"/>
  <c r="H1449" i="1"/>
  <c r="G1449" i="1"/>
  <c r="H1451" i="1"/>
  <c r="G1451" i="1"/>
  <c r="I1451" i="1" s="1"/>
  <c r="H1453" i="1"/>
  <c r="G1453" i="1"/>
  <c r="H1455" i="1"/>
  <c r="G1455" i="1"/>
  <c r="I1455" i="1" s="1"/>
  <c r="H1457" i="1"/>
  <c r="G1457" i="1"/>
  <c r="H1459" i="1"/>
  <c r="G1459" i="1"/>
  <c r="I1459" i="1" s="1"/>
  <c r="H1461" i="1"/>
  <c r="G1461" i="1"/>
  <c r="I1463" i="1"/>
  <c r="I1465" i="1"/>
  <c r="I1467" i="1"/>
  <c r="I1471" i="1"/>
  <c r="I1473" i="1"/>
  <c r="I1476" i="1"/>
  <c r="G1482" i="1"/>
  <c r="H1482" i="1"/>
  <c r="G1486" i="1"/>
  <c r="H1486" i="1"/>
  <c r="G1490" i="1"/>
  <c r="H1490" i="1"/>
  <c r="G1494" i="1"/>
  <c r="H1494" i="1"/>
  <c r="G1498" i="1"/>
  <c r="H1498" i="1"/>
  <c r="G1502" i="1"/>
  <c r="H1502" i="1"/>
  <c r="G1506" i="1"/>
  <c r="H1506" i="1"/>
  <c r="G1510" i="1"/>
  <c r="H1510" i="1"/>
  <c r="G1514" i="1"/>
  <c r="H1514" i="1"/>
  <c r="G1562" i="1"/>
  <c r="H1562" i="1"/>
  <c r="G1578" i="1"/>
  <c r="H1578" i="1"/>
  <c r="F50" i="4"/>
  <c r="F82" i="4"/>
  <c r="F224" i="4"/>
  <c r="E408" i="4"/>
  <c r="D403" i="1" s="1"/>
  <c r="F529" i="4"/>
  <c r="G1481" i="1"/>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D44" i="4"/>
  <c r="D124" i="4"/>
  <c r="F134" i="4"/>
  <c r="D152" i="4"/>
  <c r="D196" i="4"/>
  <c r="F216" i="4"/>
  <c r="D299" i="4"/>
  <c r="D351" i="4"/>
  <c r="F522" i="4"/>
  <c r="F574" i="4"/>
  <c r="D580" i="4"/>
  <c r="F632" i="4"/>
  <c r="E177" i="5"/>
  <c r="F180" i="5"/>
  <c r="F207" i="5"/>
  <c r="D206" i="5"/>
  <c r="D163" i="4"/>
  <c r="F326" i="4"/>
  <c r="F495" i="4"/>
  <c r="F603" i="4"/>
  <c r="E7" i="5"/>
  <c r="F13" i="5"/>
  <c r="E206" i="5"/>
  <c r="F238" i="5"/>
  <c r="F5" i="6"/>
  <c r="G315" i="9"/>
  <c r="E315" i="9" s="1"/>
  <c r="D7" i="5"/>
  <c r="F79" i="5"/>
  <c r="D78" i="5"/>
  <c r="F135" i="5"/>
  <c r="D134" i="5"/>
  <c r="E82" i="4"/>
  <c r="D78" i="1" s="1"/>
  <c r="E106" i="4"/>
  <c r="D102" i="1" s="1"/>
  <c r="F70" i="5"/>
  <c r="G307" i="9"/>
  <c r="D176" i="5"/>
  <c r="E245" i="5"/>
  <c r="D1222" i="1" s="1"/>
  <c r="D35" i="6"/>
  <c r="D129" i="6"/>
  <c r="M213" i="9"/>
  <c r="G280" i="9"/>
  <c r="E280" i="9" s="1"/>
  <c r="B280" i="9" s="1"/>
  <c r="G279" i="9"/>
  <c r="E279" i="9" s="1"/>
  <c r="B279" i="9" s="1"/>
  <c r="G192" i="9"/>
  <c r="E192" i="9" s="1"/>
  <c r="B192" i="9" s="1"/>
  <c r="G191" i="9"/>
  <c r="E191" i="9" s="1"/>
  <c r="B191" i="9" s="1"/>
  <c r="G190" i="9"/>
  <c r="E190" i="9" s="1"/>
  <c r="B190" i="9" s="1"/>
  <c r="G189" i="9"/>
  <c r="E189" i="9" s="1"/>
  <c r="B189" i="9" s="1"/>
  <c r="G188" i="9"/>
  <c r="E188" i="9" s="1"/>
  <c r="B188" i="9" s="1"/>
  <c r="L213" i="9"/>
  <c r="F213" i="9" s="1"/>
  <c r="G210" i="9"/>
  <c r="E210" i="9" s="1"/>
  <c r="B210" i="9" s="1"/>
  <c r="G206" i="9"/>
  <c r="E206" i="9" s="1"/>
  <c r="B206" i="9" s="1"/>
  <c r="G202" i="9"/>
  <c r="E202" i="9" s="1"/>
  <c r="B202" i="9" s="1"/>
  <c r="G198" i="9"/>
  <c r="E198" i="9" s="1"/>
  <c r="B198" i="9" s="1"/>
  <c r="G194" i="9"/>
  <c r="E194" i="9" s="1"/>
  <c r="B194" i="9" s="1"/>
  <c r="G186" i="9"/>
  <c r="E186" i="9" s="1"/>
  <c r="B186" i="9" s="1"/>
  <c r="G166" i="9"/>
  <c r="H165" i="9"/>
  <c r="G212" i="9"/>
  <c r="E212" i="9" s="1"/>
  <c r="B212" i="9" s="1"/>
  <c r="G208" i="9"/>
  <c r="E208" i="9" s="1"/>
  <c r="B208" i="9" s="1"/>
  <c r="G204" i="9"/>
  <c r="E204" i="9" s="1"/>
  <c r="B204" i="9" s="1"/>
  <c r="G200" i="9"/>
  <c r="E200" i="9" s="1"/>
  <c r="B200" i="9" s="1"/>
  <c r="G196" i="9"/>
  <c r="E196" i="9" s="1"/>
  <c r="B196" i="9" s="1"/>
  <c r="L192" i="9"/>
  <c r="F192" i="9" s="1"/>
  <c r="G184" i="9"/>
  <c r="E184" i="9" s="1"/>
  <c r="B184" i="9" s="1"/>
  <c r="G180" i="9"/>
  <c r="E180" i="9" s="1"/>
  <c r="B180" i="9" s="1"/>
  <c r="G176" i="9"/>
  <c r="E176" i="9" s="1"/>
  <c r="B176" i="9" s="1"/>
  <c r="G172" i="9"/>
  <c r="E172" i="9" s="1"/>
  <c r="B172" i="9" s="1"/>
  <c r="G168" i="9"/>
  <c r="E168" i="9" s="1"/>
  <c r="B168" i="9" s="1"/>
  <c r="G164" i="9"/>
  <c r="E164" i="9" s="1"/>
  <c r="B164"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87" i="9"/>
  <c r="E187" i="9" s="1"/>
  <c r="B187" i="9" s="1"/>
  <c r="G185" i="9"/>
  <c r="E185" i="9" s="1"/>
  <c r="B185" i="9" s="1"/>
  <c r="G181" i="9"/>
  <c r="E181" i="9" s="1"/>
  <c r="B181" i="9" s="1"/>
  <c r="G177" i="9"/>
  <c r="E177" i="9" s="1"/>
  <c r="B177" i="9" s="1"/>
  <c r="G173" i="9"/>
  <c r="E173" i="9" s="1"/>
  <c r="B173" i="9" s="1"/>
  <c r="G169" i="9"/>
  <c r="E169" i="9" s="1"/>
  <c r="B169" i="9" s="1"/>
  <c r="G165" i="9"/>
  <c r="E165" i="9" s="1"/>
  <c r="B165" i="9" s="1"/>
  <c r="G161" i="9"/>
  <c r="E161" i="9" s="1"/>
  <c r="B161" i="9" s="1"/>
  <c r="G211" i="9"/>
  <c r="E211" i="9" s="1"/>
  <c r="B211" i="9" s="1"/>
  <c r="G182" i="9"/>
  <c r="E182" i="9" s="1"/>
  <c r="B182" i="9" s="1"/>
  <c r="G178" i="9"/>
  <c r="E178" i="9" s="1"/>
  <c r="B178" i="9" s="1"/>
  <c r="G174" i="9"/>
  <c r="E174" i="9" s="1"/>
  <c r="B174" i="9" s="1"/>
  <c r="G170" i="9"/>
  <c r="E170" i="9" s="1"/>
  <c r="B170" i="9" s="1"/>
  <c r="H166" i="9"/>
  <c r="G162" i="9"/>
  <c r="E162" i="9" s="1"/>
  <c r="B162" i="9" s="1"/>
  <c r="I10" i="9"/>
  <c r="G163" i="9"/>
  <c r="E163" i="9" s="1"/>
  <c r="B163" i="9" s="1"/>
  <c r="G171" i="9"/>
  <c r="E171" i="9" s="1"/>
  <c r="B171" i="9" s="1"/>
  <c r="G179" i="9"/>
  <c r="E179" i="9" s="1"/>
  <c r="B179" i="9" s="1"/>
  <c r="E289" i="9"/>
  <c r="B289" i="9" s="1"/>
  <c r="F10" i="6"/>
  <c r="F94" i="6"/>
  <c r="D114" i="6"/>
  <c r="D42" i="8"/>
  <c r="G312" i="9" s="1"/>
  <c r="E312" i="9" s="1"/>
  <c r="E25" i="9"/>
  <c r="B25" i="9" s="1"/>
  <c r="E33" i="9"/>
  <c r="B33" i="9" s="1"/>
  <c r="E41" i="9"/>
  <c r="B41" i="9" s="1"/>
  <c r="B47" i="9"/>
  <c r="E49" i="9"/>
  <c r="B49" i="9" s="1"/>
  <c r="E61" i="9"/>
  <c r="B61" i="9" s="1"/>
  <c r="B67" i="9"/>
  <c r="E77" i="9"/>
  <c r="B77" i="9" s="1"/>
  <c r="B83" i="9"/>
  <c r="E93" i="9"/>
  <c r="B93" i="9" s="1"/>
  <c r="B99" i="9"/>
  <c r="E109" i="9"/>
  <c r="B109" i="9" s="1"/>
  <c r="B115" i="9"/>
  <c r="E125" i="9"/>
  <c r="B125" i="9" s="1"/>
  <c r="F149" i="5"/>
  <c r="E309" i="9"/>
  <c r="B309" i="9" s="1"/>
  <c r="B31" i="9"/>
  <c r="B39" i="9"/>
  <c r="E57" i="9"/>
  <c r="B57" i="9" s="1"/>
  <c r="B63" i="9"/>
  <c r="E73" i="9"/>
  <c r="B73" i="9" s="1"/>
  <c r="B79" i="9"/>
  <c r="E89" i="9"/>
  <c r="B89" i="9" s="1"/>
  <c r="B95" i="9"/>
  <c r="E105" i="9"/>
  <c r="B105" i="9" s="1"/>
  <c r="B111" i="9"/>
  <c r="E121" i="9"/>
  <c r="B121" i="9" s="1"/>
  <c r="G167" i="9"/>
  <c r="E167" i="9" s="1"/>
  <c r="B167" i="9" s="1"/>
  <c r="G175" i="9"/>
  <c r="E175" i="9" s="1"/>
  <c r="B175" i="9" s="1"/>
  <c r="G183" i="9"/>
  <c r="E183" i="9" s="1"/>
  <c r="B183" i="9" s="1"/>
  <c r="E128" i="9"/>
  <c r="B128" i="9" s="1"/>
  <c r="E144" i="9"/>
  <c r="B144" i="9" s="1"/>
  <c r="E152" i="9"/>
  <c r="B152" i="9" s="1"/>
  <c r="E156" i="9"/>
  <c r="B156" i="9" s="1"/>
  <c r="E160" i="9"/>
  <c r="B160" i="9" s="1"/>
  <c r="B129" i="9"/>
  <c r="E132" i="9"/>
  <c r="B132" i="9" s="1"/>
  <c r="E136" i="9"/>
  <c r="B136" i="9" s="1"/>
  <c r="E140" i="9"/>
  <c r="B140" i="9" s="1"/>
  <c r="B213" i="9"/>
  <c r="B215" i="9"/>
  <c r="B217" i="9"/>
  <c r="B219" i="9"/>
  <c r="B221" i="9"/>
  <c r="B223" i="9"/>
  <c r="B225" i="9"/>
  <c r="B227" i="9"/>
  <c r="B229" i="9"/>
  <c r="B231" i="9"/>
  <c r="B233" i="9"/>
  <c r="B235" i="9"/>
  <c r="B237" i="9"/>
  <c r="B239" i="9"/>
  <c r="B241" i="9"/>
  <c r="B243" i="9"/>
  <c r="B245" i="9"/>
  <c r="B247" i="9"/>
  <c r="B249" i="9"/>
  <c r="B251" i="9"/>
  <c r="B253" i="9"/>
  <c r="B255" i="9"/>
  <c r="B257" i="9"/>
  <c r="B259" i="9"/>
  <c r="B261" i="9"/>
  <c r="B263" i="9"/>
  <c r="B265" i="9"/>
  <c r="B267" i="9"/>
  <c r="F270" i="9"/>
  <c r="B270" i="9" s="1"/>
  <c r="E292" i="9"/>
  <c r="B292" i="9" s="1"/>
  <c r="B298" i="9"/>
  <c r="B306" i="9"/>
  <c r="B271" i="9"/>
  <c r="B294" i="9"/>
  <c r="B302" i="9"/>
  <c r="E308" i="9"/>
  <c r="B308" i="9" s="1"/>
  <c r="G130" i="1" l="1"/>
  <c r="H130" i="1"/>
  <c r="G129" i="1"/>
  <c r="H129" i="1"/>
  <c r="B312" i="9"/>
  <c r="E307" i="9"/>
  <c r="B307" i="9" s="1"/>
  <c r="D6" i="5"/>
  <c r="F7" i="5"/>
  <c r="H20" i="3"/>
  <c r="C985" i="1"/>
  <c r="F580" i="4"/>
  <c r="C574" i="1"/>
  <c r="D412" i="4"/>
  <c r="F6" i="4"/>
  <c r="H16" i="3"/>
  <c r="C2" i="1"/>
  <c r="E290" i="4"/>
  <c r="D286" i="1" s="1"/>
  <c r="E412" i="4"/>
  <c r="I16" i="3"/>
  <c r="D2" i="1"/>
  <c r="F35" i="6"/>
  <c r="H25" i="3"/>
  <c r="C1329" i="1"/>
  <c r="B315" i="9"/>
  <c r="E314" i="9"/>
  <c r="I10" i="3" s="1"/>
  <c r="E237" i="5"/>
  <c r="I20" i="3"/>
  <c r="E6" i="5"/>
  <c r="D985" i="1"/>
  <c r="F163" i="4"/>
  <c r="C159" i="1"/>
  <c r="F299" i="4"/>
  <c r="D298" i="4"/>
  <c r="C294" i="1"/>
  <c r="I1440" i="1"/>
  <c r="F129" i="6"/>
  <c r="C1423" i="1"/>
  <c r="F134" i="5"/>
  <c r="C1112" i="1"/>
  <c r="F351" i="4"/>
  <c r="D350" i="4"/>
  <c r="C346" i="1"/>
  <c r="K1450" i="9"/>
  <c r="G313" i="9"/>
  <c r="E313" i="9" s="1"/>
  <c r="B313" i="9" s="1"/>
  <c r="I34" i="3"/>
  <c r="C1517" i="1"/>
  <c r="H1222" i="1"/>
  <c r="G1222" i="1"/>
  <c r="H102" i="1"/>
  <c r="G102" i="1"/>
  <c r="F78" i="5"/>
  <c r="C1056" i="1"/>
  <c r="H307" i="9"/>
  <c r="E176" i="5"/>
  <c r="F177" i="5"/>
  <c r="D1154" i="1"/>
  <c r="D528" i="4"/>
  <c r="F124" i="4"/>
  <c r="C120" i="1"/>
  <c r="E635" i="4"/>
  <c r="D629" i="1" s="1"/>
  <c r="D414" i="1"/>
  <c r="D68" i="5"/>
  <c r="I1477" i="1"/>
  <c r="F420" i="4"/>
  <c r="C414" i="1"/>
  <c r="E166" i="9"/>
  <c r="B166" i="9" s="1"/>
  <c r="G21" i="9"/>
  <c r="H21" i="9"/>
  <c r="F152" i="4"/>
  <c r="D151" i="4"/>
  <c r="C148" i="1"/>
  <c r="F114" i="6"/>
  <c r="H27" i="3"/>
  <c r="C1408" i="1"/>
  <c r="D175" i="5"/>
  <c r="H22" i="3"/>
  <c r="C1153" i="1"/>
  <c r="H78" i="1"/>
  <c r="G78" i="1"/>
  <c r="D141" i="6"/>
  <c r="H310" i="9"/>
  <c r="D1183" i="1"/>
  <c r="G310" i="9"/>
  <c r="F206" i="5"/>
  <c r="C1183" i="1"/>
  <c r="F196" i="4"/>
  <c r="C192" i="1"/>
  <c r="F44" i="4"/>
  <c r="C40" i="1"/>
  <c r="F106" i="4"/>
  <c r="I1457" i="1"/>
  <c r="I1449" i="1"/>
  <c r="I17" i="3"/>
  <c r="E289" i="4"/>
  <c r="D147" i="1"/>
  <c r="E636" i="4"/>
  <c r="D630" i="1" s="1"/>
  <c r="D522" i="1"/>
  <c r="I1472" i="1"/>
  <c r="I1466" i="1"/>
  <c r="I1462" i="1"/>
  <c r="I1444" i="1"/>
  <c r="H40" i="1" l="1"/>
  <c r="G40" i="1"/>
  <c r="H1183" i="1"/>
  <c r="G1183" i="1"/>
  <c r="F68" i="5"/>
  <c r="H21" i="3"/>
  <c r="C1046" i="1"/>
  <c r="E175" i="5"/>
  <c r="D1152" i="1" s="1"/>
  <c r="I22" i="3"/>
  <c r="D1153" i="1"/>
  <c r="H1153" i="1" s="1"/>
  <c r="H19" i="9"/>
  <c r="E19" i="9" s="1"/>
  <c r="B19" i="9" s="1"/>
  <c r="H1112" i="1"/>
  <c r="G1112" i="1"/>
  <c r="G159" i="1"/>
  <c r="H159" i="1"/>
  <c r="H1329" i="1"/>
  <c r="G1329" i="1"/>
  <c r="H2" i="1"/>
  <c r="G2" i="1"/>
  <c r="H985" i="1"/>
  <c r="G985" i="1"/>
  <c r="G192" i="1"/>
  <c r="H192" i="1"/>
  <c r="F175" i="5"/>
  <c r="C1152" i="1"/>
  <c r="D636" i="4"/>
  <c r="F528" i="4"/>
  <c r="C522" i="1"/>
  <c r="H1517" i="1"/>
  <c r="G1517" i="1"/>
  <c r="H11" i="3"/>
  <c r="G346" i="1"/>
  <c r="H346" i="1"/>
  <c r="H294" i="1"/>
  <c r="G294" i="1"/>
  <c r="I23" i="3"/>
  <c r="D1214" i="1"/>
  <c r="F237" i="5"/>
  <c r="H1408" i="1"/>
  <c r="G1408" i="1"/>
  <c r="D289" i="4"/>
  <c r="F151" i="4"/>
  <c r="H17" i="3"/>
  <c r="C147" i="1"/>
  <c r="H120" i="1"/>
  <c r="G120" i="1"/>
  <c r="H278" i="9"/>
  <c r="D984" i="1"/>
  <c r="D639" i="4"/>
  <c r="F412" i="4"/>
  <c r="C407" i="1"/>
  <c r="G278" i="9"/>
  <c r="G284" i="9"/>
  <c r="E284" i="9" s="1"/>
  <c r="B284" i="9" s="1"/>
  <c r="F6" i="5"/>
  <c r="C984" i="1"/>
  <c r="F141" i="6"/>
  <c r="H28" i="3"/>
  <c r="C1435" i="1"/>
  <c r="G317" i="9"/>
  <c r="E317" i="9" s="1"/>
  <c r="H414" i="1"/>
  <c r="G414" i="1"/>
  <c r="E310" i="9"/>
  <c r="B310" i="9" s="1"/>
  <c r="E291" i="4"/>
  <c r="D287" i="1" s="1"/>
  <c r="E413" i="4"/>
  <c r="D285" i="1"/>
  <c r="F176" i="5"/>
  <c r="H148" i="1"/>
  <c r="G148" i="1"/>
  <c r="E21" i="9"/>
  <c r="D635" i="4"/>
  <c r="H1154" i="1"/>
  <c r="G1154" i="1"/>
  <c r="H1056" i="1"/>
  <c r="G1056" i="1"/>
  <c r="D408" i="4"/>
  <c r="F350" i="4"/>
  <c r="C345" i="1"/>
  <c r="H1423" i="1"/>
  <c r="G1423" i="1"/>
  <c r="F298" i="4"/>
  <c r="D407" i="4"/>
  <c r="C293" i="1"/>
  <c r="E639" i="4"/>
  <c r="E414" i="4"/>
  <c r="D409" i="1" s="1"/>
  <c r="D407" i="1"/>
  <c r="H574" i="1"/>
  <c r="G574" i="1"/>
  <c r="E311" i="9"/>
  <c r="N3" i="9" l="1"/>
  <c r="I11" i="3"/>
  <c r="F636" i="4"/>
  <c r="C630" i="1"/>
  <c r="G1153" i="1"/>
  <c r="F635" i="4"/>
  <c r="C629" i="1"/>
  <c r="F407" i="4"/>
  <c r="C402" i="1"/>
  <c r="H345" i="1"/>
  <c r="G345" i="1"/>
  <c r="B21" i="9"/>
  <c r="E640" i="4"/>
  <c r="E415" i="4"/>
  <c r="D410" i="1" s="1"/>
  <c r="D408" i="1"/>
  <c r="E278" i="9"/>
  <c r="F639" i="4"/>
  <c r="C633" i="1"/>
  <c r="D291" i="4"/>
  <c r="F289" i="4"/>
  <c r="D413" i="4"/>
  <c r="C285" i="1"/>
  <c r="D290" i="4"/>
  <c r="H1214" i="1"/>
  <c r="G1214" i="1"/>
  <c r="H1152" i="1"/>
  <c r="G1152" i="1"/>
  <c r="H1046" i="1"/>
  <c r="G1046" i="1"/>
  <c r="H293" i="1"/>
  <c r="G293" i="1"/>
  <c r="H1435" i="1"/>
  <c r="G1435" i="1"/>
  <c r="E641" i="4"/>
  <c r="D633" i="1"/>
  <c r="F408" i="4"/>
  <c r="C403" i="1"/>
  <c r="E316" i="9"/>
  <c r="B317" i="9"/>
  <c r="H8" i="3"/>
  <c r="H984" i="1"/>
  <c r="G984" i="1"/>
  <c r="G407" i="1"/>
  <c r="H407" i="1"/>
  <c r="H147" i="1"/>
  <c r="G147" i="1"/>
  <c r="H522" i="1"/>
  <c r="G522" i="1"/>
  <c r="H9" i="3"/>
  <c r="M3" i="9" l="1"/>
  <c r="E642" i="4"/>
  <c r="D634" i="1"/>
  <c r="K3" i="9"/>
  <c r="I9" i="3"/>
  <c r="H403" i="1"/>
  <c r="G403" i="1"/>
  <c r="D640" i="4"/>
  <c r="D415" i="4"/>
  <c r="F413" i="4"/>
  <c r="C408" i="1"/>
  <c r="D414" i="4"/>
  <c r="H629" i="1"/>
  <c r="G629" i="1"/>
  <c r="F290" i="4"/>
  <c r="C286" i="1"/>
  <c r="F291" i="4"/>
  <c r="C287" i="1"/>
  <c r="E277" i="9"/>
  <c r="I8" i="3" s="1"/>
  <c r="B278" i="9"/>
  <c r="H402" i="1"/>
  <c r="G402" i="1"/>
  <c r="E645" i="4"/>
  <c r="D635" i="1"/>
  <c r="G285" i="1"/>
  <c r="H285" i="1"/>
  <c r="H633" i="1"/>
  <c r="G633" i="1"/>
  <c r="H630" i="1"/>
  <c r="G630" i="1"/>
  <c r="H408" i="1" l="1"/>
  <c r="G408" i="1"/>
  <c r="H287" i="1"/>
  <c r="G287" i="1"/>
  <c r="E646" i="4"/>
  <c r="D636" i="1"/>
  <c r="I18" i="3"/>
  <c r="D639" i="1"/>
  <c r="F415" i="4"/>
  <c r="C410" i="1"/>
  <c r="H286" i="1"/>
  <c r="G286" i="1"/>
  <c r="F414" i="4"/>
  <c r="C409" i="1"/>
  <c r="D642" i="4"/>
  <c r="F640" i="4"/>
  <c r="C634" i="1"/>
  <c r="D641" i="4"/>
  <c r="I19" i="3" l="1"/>
  <c r="D640" i="1"/>
  <c r="D646" i="4"/>
  <c r="F642" i="4"/>
  <c r="C636" i="1"/>
  <c r="F641" i="4"/>
  <c r="D645" i="4"/>
  <c r="C635" i="1"/>
  <c r="G634" i="1"/>
  <c r="H634" i="1"/>
  <c r="H409" i="1"/>
  <c r="G409" i="1"/>
  <c r="H410" i="1"/>
  <c r="G410" i="1"/>
  <c r="G635" i="1" l="1"/>
  <c r="H635" i="1"/>
  <c r="F645" i="4"/>
  <c r="H18" i="3"/>
  <c r="C639" i="1"/>
  <c r="F646" i="4"/>
  <c r="H19" i="3"/>
  <c r="C640" i="1"/>
  <c r="G276" i="9"/>
  <c r="E276" i="9" s="1"/>
  <c r="B276" i="9" s="1"/>
  <c r="H636" i="1"/>
  <c r="G636" i="1"/>
  <c r="H640" i="1" l="1"/>
  <c r="G640" i="1"/>
  <c r="H7" i="3"/>
  <c r="G639" i="1"/>
  <c r="H639" i="1"/>
  <c r="J3" i="9" l="1"/>
  <c r="G274" i="9" l="1"/>
  <c r="M272" i="9"/>
  <c r="L272" i="9"/>
  <c r="F272" i="9" s="1"/>
  <c r="H274" i="9"/>
  <c r="G18" i="9"/>
  <c r="H18" i="9"/>
  <c r="L16" i="9"/>
  <c r="K7" i="9"/>
  <c r="J12" i="9"/>
  <c r="J17" i="9"/>
  <c r="J9" i="9"/>
  <c r="H15" i="9"/>
  <c r="I7" i="9"/>
  <c r="K13" i="9"/>
  <c r="J7" i="9"/>
  <c r="I12" i="9"/>
  <c r="J6" i="9"/>
  <c r="J11" i="9"/>
  <c r="J8" i="9"/>
  <c r="I13" i="9"/>
  <c r="J5" i="9"/>
  <c r="M16" i="9"/>
  <c r="K9" i="9"/>
  <c r="L15" i="9"/>
  <c r="I8" i="9"/>
  <c r="M15" i="9"/>
  <c r="G17" i="9"/>
  <c r="E17" i="9" s="1"/>
  <c r="B17" i="9" s="1"/>
  <c r="I5" i="9"/>
  <c r="K11" i="9"/>
  <c r="H16" i="9"/>
  <c r="I11" i="9"/>
  <c r="E11" i="9" s="1"/>
  <c r="B11" i="9" s="1"/>
  <c r="K6" i="9"/>
  <c r="H17" i="9"/>
  <c r="I17" i="9"/>
  <c r="I9" i="9"/>
  <c r="E9" i="9" s="1"/>
  <c r="B9" i="9" s="1"/>
  <c r="G15" i="9"/>
  <c r="E15" i="9" s="1"/>
  <c r="I6" i="9"/>
  <c r="K12" i="9"/>
  <c r="K5" i="9"/>
  <c r="J10" i="9"/>
  <c r="K10" i="9"/>
  <c r="G16" i="9"/>
  <c r="E16" i="9" s="1"/>
  <c r="K8" i="9"/>
  <c r="J13" i="9"/>
  <c r="E10" i="9" l="1"/>
  <c r="B10" i="9" s="1"/>
  <c r="E5" i="9"/>
  <c r="B5" i="9" s="1"/>
  <c r="F15" i="9"/>
  <c r="B15" i="9" s="1"/>
  <c r="E12" i="9"/>
  <c r="B12" i="9" s="1"/>
  <c r="F16" i="9"/>
  <c r="B272" i="9"/>
  <c r="F20" i="9"/>
  <c r="E13" i="9"/>
  <c r="B13" i="9" s="1"/>
  <c r="E6" i="9"/>
  <c r="B6" i="9" s="1"/>
  <c r="E8" i="9"/>
  <c r="B8" i="9" s="1"/>
  <c r="E7" i="9"/>
  <c r="B7" i="9" s="1"/>
  <c r="E18" i="9"/>
  <c r="B18" i="9" s="1"/>
  <c r="E274" i="9"/>
  <c r="F14" i="9" l="1"/>
  <c r="F3" i="9" s="1"/>
  <c r="E14" i="9"/>
  <c r="E4" i="9"/>
  <c r="B274" i="9"/>
  <c r="E20" i="9"/>
  <c r="I7" i="3" s="1"/>
  <c r="B16"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<sst xmlns="http://schemas.openxmlformats.org/spreadsheetml/2006/main" count="4369" uniqueCount="3421">
  <si>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</si>
  <si>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</si>
  <si>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</si>
  <si>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</si>
  <si>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</si>
  <si>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</si>
  <si>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</si>
  <si>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</si>
  <si>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</si>
  <si>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</si>
  <si>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</si>
  <si>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</si>
  <si>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</si>
  <si>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</si>
  <si>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</si>
  <si>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</si>
  <si>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</si>
  <si>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</si>
  <si>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</si>
  <si>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</si>
  <si>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</si>
  <si>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</si>
  <si>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</si>
  <si>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</si>
  <si>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</si>
  <si>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</si>
  <si>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</si>
  <si>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</si>
  <si>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</si>
  <si>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</si>
  <si>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</si>
  <si>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KOLAN</t>
  </si>
  <si>
    <t>BILANCA</t>
  </si>
  <si>
    <t>RAS funkcijski</t>
  </si>
  <si>
    <t>Razina:</t>
  </si>
  <si>
    <t>23</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</si>
  <si>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</si>
  <si>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</si>
  <si>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</si>
  <si>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</si>
  <si>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</si>
  <si>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</si>
  <si>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</si>
  <si>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</si>
  <si>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</si>
  <si>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</si>
  <si>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</si>
  <si>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</si>
  <si>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</si>
  <si>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34643 - OPĆINA KOLAN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</si>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</sst>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2083758.1700000002</v>
      </c>
      <c r="D2" s="6">
        <f>'PR-RAS'!E6</f>
        <v>2816942.9099999997</v>
      </c>
      <c r="E2" s="6">
        <v>0</v>
      </c>
      <c r="F2" s="6">
        <v>0</v>
      </c>
      <c r="G2" s="7">
        <f t="shared" ref="G2:G264" si="0">(B2/1000)*(C2*1+D2*2)</f>
        <v>7717.6439899999996</v>
      </c>
      <c r="H2" s="7">
        <f t="shared" ref="H2:H264" si="1">ABS(C2-ROUND(C2,0))+ABS(D2-ROUND(D2,0))</f>
        <v>0.26000000047497451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1002802.38</v>
      </c>
      <c r="D3" s="1">
        <f>'PR-RAS'!E7</f>
        <v>1541759.5199999998</v>
      </c>
      <c r="E3" s="1">
        <v>0</v>
      </c>
      <c r="F3" s="1">
        <v>0</v>
      </c>
      <c r="G3" s="2">
        <f t="shared" si="0"/>
        <v>8172.6428399999995</v>
      </c>
      <c r="H3" s="2">
        <f t="shared" si="1"/>
        <v>0.86000000021886081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318682.71999999997</v>
      </c>
      <c r="D4" s="1">
        <f>'PR-RAS'!E8</f>
        <v>490477.75</v>
      </c>
      <c r="E4" s="1">
        <v>0</v>
      </c>
      <c r="F4" s="1">
        <v>0</v>
      </c>
      <c r="G4" s="2">
        <f t="shared" si="0"/>
        <v>3898.9146599999999</v>
      </c>
      <c r="H4" s="2">
        <f t="shared" si="1"/>
        <v>0.53000000002793968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180972.43</v>
      </c>
      <c r="D5" s="1">
        <f>'PR-RAS'!E9</f>
        <v>296740.26</v>
      </c>
      <c r="E5" s="1">
        <v>0</v>
      </c>
      <c r="F5" s="1">
        <v>0</v>
      </c>
      <c r="G5" s="2">
        <f t="shared" si="0"/>
        <v>3097.8117999999999</v>
      </c>
      <c r="H5" s="2">
        <f t="shared" si="1"/>
        <v>0.69000000000232831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27854.66</v>
      </c>
      <c r="D6" s="1">
        <f>'PR-RAS'!E10</f>
        <v>25114.74</v>
      </c>
      <c r="E6" s="1">
        <v>0</v>
      </c>
      <c r="F6" s="1">
        <v>0</v>
      </c>
      <c r="G6" s="2">
        <f t="shared" si="0"/>
        <v>390.42070000000001</v>
      </c>
      <c r="H6" s="2">
        <f t="shared" si="1"/>
        <v>0.59999999999854481</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91770.02</v>
      </c>
      <c r="D7" s="1">
        <f>'PR-RAS'!E11</f>
        <v>123989.07</v>
      </c>
      <c r="E7" s="1">
        <v>0</v>
      </c>
      <c r="F7" s="1">
        <v>0</v>
      </c>
      <c r="G7" s="2">
        <f t="shared" si="0"/>
        <v>2038.4889600000001</v>
      </c>
      <c r="H7" s="2">
        <f t="shared" si="1"/>
        <v>9.0000000011059456E-2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35840.29</v>
      </c>
      <c r="E8" s="1">
        <v>0</v>
      </c>
      <c r="F8" s="1">
        <v>0</v>
      </c>
      <c r="G8" s="2">
        <f t="shared" si="0"/>
        <v>501.76406000000003</v>
      </c>
      <c r="H8" s="2">
        <f t="shared" si="1"/>
        <v>0.29000000000087311</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18085.61</v>
      </c>
      <c r="D9" s="1">
        <f>'PR-RAS'!E13</f>
        <v>9552.8700000000008</v>
      </c>
      <c r="E9" s="1">
        <v>0</v>
      </c>
      <c r="F9" s="1">
        <v>0</v>
      </c>
      <c r="G9" s="2">
        <f t="shared" si="0"/>
        <v>297.53080000000006</v>
      </c>
      <c r="H9" s="2">
        <f t="shared" si="1"/>
        <v>0.51999999999861757</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759.48</v>
      </c>
      <c r="E11" s="1">
        <v>0</v>
      </c>
      <c r="F11" s="1">
        <v>0</v>
      </c>
      <c r="G11" s="2">
        <f t="shared" si="0"/>
        <v>15.1896</v>
      </c>
      <c r="H11" s="2">
        <f t="shared" si="1"/>
        <v>0.48000000000001819</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465099.43000000005</v>
      </c>
      <c r="D19" s="1">
        <f>'PR-RAS'!E23</f>
        <v>814201.52999999991</v>
      </c>
      <c r="E19" s="1">
        <v>0</v>
      </c>
      <c r="F19" s="1">
        <v>0</v>
      </c>
      <c r="G19" s="2">
        <f t="shared" si="0"/>
        <v>37683.044819999996</v>
      </c>
      <c r="H19" s="2">
        <f t="shared" si="1"/>
        <v>0.90000000013969839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230557.51</v>
      </c>
      <c r="D20" s="1">
        <f>'PR-RAS'!E24</f>
        <v>248527.21</v>
      </c>
      <c r="E20" s="1">
        <v>0</v>
      </c>
      <c r="F20" s="1">
        <v>0</v>
      </c>
      <c r="G20" s="2">
        <f t="shared" si="0"/>
        <v>13824.626669999998</v>
      </c>
      <c r="H20" s="2">
        <f t="shared" si="1"/>
        <v>0.6999999999825377</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234541.92</v>
      </c>
      <c r="D23" s="1">
        <f>'PR-RAS'!E27</f>
        <v>565674.31999999995</v>
      </c>
      <c r="E23" s="1">
        <v>0</v>
      </c>
      <c r="F23" s="1">
        <v>0</v>
      </c>
      <c r="G23" s="2">
        <f t="shared" si="0"/>
        <v>30049.592319999996</v>
      </c>
      <c r="H23" s="2">
        <f t="shared" si="1"/>
        <v>0.39999999993597157</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219020.23</v>
      </c>
      <c r="D25" s="1">
        <f>'PR-RAS'!E29</f>
        <v>237080.24</v>
      </c>
      <c r="E25" s="1">
        <v>0</v>
      </c>
      <c r="F25" s="1">
        <v>0</v>
      </c>
      <c r="G25" s="2">
        <f t="shared" si="0"/>
        <v>16636.337039999999</v>
      </c>
      <c r="H25" s="2">
        <f t="shared" si="1"/>
        <v>0.47000000000116415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219020.23</v>
      </c>
      <c r="D27" s="1">
        <f>'PR-RAS'!E31</f>
        <v>237080.24</v>
      </c>
      <c r="E27" s="1">
        <v>0</v>
      </c>
      <c r="F27" s="1">
        <v>0</v>
      </c>
      <c r="G27" s="2">
        <f t="shared" si="0"/>
        <v>18022.69846</v>
      </c>
      <c r="H27" s="2">
        <f t="shared" si="1"/>
        <v>0.47000000000116415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128077.51000000001</v>
      </c>
      <c r="D46" s="1">
        <f>'PR-RAS'!E50</f>
        <v>93920.34</v>
      </c>
      <c r="E46" s="1">
        <v>0</v>
      </c>
      <c r="F46" s="1">
        <v>0</v>
      </c>
      <c r="G46" s="2">
        <f t="shared" si="0"/>
        <v>14216.31855</v>
      </c>
      <c r="H46" s="2">
        <f t="shared" si="1"/>
        <v>0.82999999998719431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23226.49</v>
      </c>
      <c r="D55" s="1">
        <f>'PR-RAS'!E59</f>
        <v>34065.839999999997</v>
      </c>
      <c r="E55" s="1">
        <v>0</v>
      </c>
      <c r="F55" s="1">
        <v>0</v>
      </c>
      <c r="G55" s="2">
        <f t="shared" si="0"/>
        <v>4933.3411799999994</v>
      </c>
      <c r="H55" s="2">
        <f t="shared" si="1"/>
        <v>0.65000000000509317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23226.49</v>
      </c>
      <c r="D56" s="1">
        <f>'PR-RAS'!E60</f>
        <v>34065.839999999997</v>
      </c>
      <c r="E56" s="1">
        <v>0</v>
      </c>
      <c r="F56" s="1">
        <v>0</v>
      </c>
      <c r="G56" s="2">
        <f t="shared" si="0"/>
        <v>5024.6993499999999</v>
      </c>
      <c r="H56" s="2">
        <f t="shared" si="1"/>
        <v>0.65000000000509317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104851.02</v>
      </c>
      <c r="D70" s="1">
        <f>'PR-RAS'!E74</f>
        <v>59854.5</v>
      </c>
      <c r="E70" s="1">
        <v>0</v>
      </c>
      <c r="F70" s="1">
        <v>0</v>
      </c>
      <c r="G70" s="2">
        <f t="shared" si="0"/>
        <v>15494.641380000003</v>
      </c>
      <c r="H70" s="2">
        <f t="shared" si="1"/>
        <v>0.52000000000407454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104851.02</v>
      </c>
      <c r="D71" s="1">
        <f>'PR-RAS'!E75</f>
        <v>0</v>
      </c>
      <c r="E71" s="1">
        <v>0</v>
      </c>
      <c r="F71" s="1">
        <v>0</v>
      </c>
      <c r="G71" s="2">
        <f t="shared" si="0"/>
        <v>7339.5714000000007</v>
      </c>
      <c r="H71" s="2">
        <f t="shared" si="1"/>
        <v>2.0000000004074536E-2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59854.5</v>
      </c>
      <c r="E72" s="1">
        <v>0</v>
      </c>
      <c r="F72" s="1">
        <v>0</v>
      </c>
      <c r="G72" s="2">
        <f t="shared" si="0"/>
        <v>8499.3389999999999</v>
      </c>
      <c r="H72" s="2">
        <f t="shared" si="1"/>
        <v>0.5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137035.82999999999</v>
      </c>
      <c r="D78" s="1">
        <f>'PR-RAS'!E82</f>
        <v>141342.82</v>
      </c>
      <c r="E78" s="1">
        <v>0</v>
      </c>
      <c r="F78" s="1">
        <v>0</v>
      </c>
      <c r="G78" s="2">
        <f t="shared" si="0"/>
        <v>32318.553189999999</v>
      </c>
      <c r="H78" s="2">
        <f t="shared" si="1"/>
        <v>0.35000000000582077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5.27</v>
      </c>
      <c r="D79" s="1">
        <f>'PR-RAS'!E83</f>
        <v>18.73</v>
      </c>
      <c r="E79" s="1">
        <v>0</v>
      </c>
      <c r="F79" s="1">
        <v>0</v>
      </c>
      <c r="G79" s="2">
        <f t="shared" si="0"/>
        <v>3.3329400000000002</v>
      </c>
      <c r="H79" s="2">
        <f t="shared" si="1"/>
        <v>0.53999999999999915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5.27</v>
      </c>
      <c r="D81" s="1">
        <f>'PR-RAS'!E85</f>
        <v>18.73</v>
      </c>
      <c r="E81" s="1">
        <v>0</v>
      </c>
      <c r="F81" s="1">
        <v>0</v>
      </c>
      <c r="G81" s="2">
        <f t="shared" si="0"/>
        <v>3.4184000000000005</v>
      </c>
      <c r="H81" s="2">
        <f t="shared" si="1"/>
        <v>0.53999999999999915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137030.56</v>
      </c>
      <c r="D87" s="1">
        <f>'PR-RAS'!E91</f>
        <v>141324.09</v>
      </c>
      <c r="E87" s="1">
        <v>0</v>
      </c>
      <c r="F87" s="1">
        <v>0</v>
      </c>
      <c r="G87" s="2">
        <f t="shared" si="0"/>
        <v>36092.371639999998</v>
      </c>
      <c r="H87" s="2">
        <f t="shared" si="1"/>
        <v>0.52999999999883585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79263.429999999993</v>
      </c>
      <c r="D88" s="1">
        <f>'PR-RAS'!E92</f>
        <v>81797.94</v>
      </c>
      <c r="E88" s="1">
        <v>0</v>
      </c>
      <c r="F88" s="1">
        <v>0</v>
      </c>
      <c r="G88" s="2">
        <f t="shared" si="0"/>
        <v>21128.759969999999</v>
      </c>
      <c r="H88" s="2">
        <f t="shared" si="1"/>
        <v>0.48999999999068677</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50236.54</v>
      </c>
      <c r="D89" s="1">
        <f>'PR-RAS'!E93</f>
        <v>55763.79</v>
      </c>
      <c r="E89" s="1">
        <v>0</v>
      </c>
      <c r="F89" s="1">
        <v>0</v>
      </c>
      <c r="G89" s="2">
        <f t="shared" si="0"/>
        <v>14235.242559999999</v>
      </c>
      <c r="H89" s="2">
        <f t="shared" si="1"/>
        <v>0.66999999999825377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7530.59</v>
      </c>
      <c r="D90" s="1">
        <f>'PR-RAS'!E94</f>
        <v>3762.36</v>
      </c>
      <c r="E90" s="1">
        <v>0</v>
      </c>
      <c r="F90" s="1">
        <v>0</v>
      </c>
      <c r="G90" s="2">
        <f t="shared" si="0"/>
        <v>1339.9225900000001</v>
      </c>
      <c r="H90" s="2">
        <f t="shared" si="1"/>
        <v>0.76999999999998181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795675.7</v>
      </c>
      <c r="D102" s="1">
        <f>'PR-RAS'!E106</f>
        <v>1006359.0800000001</v>
      </c>
      <c r="E102" s="1">
        <v>0</v>
      </c>
      <c r="F102" s="1">
        <v>0</v>
      </c>
      <c r="G102" s="2">
        <f t="shared" si="0"/>
        <v>283647.77986000007</v>
      </c>
      <c r="H102" s="2">
        <f t="shared" si="1"/>
        <v>0.38000000012107193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94693.989999999991</v>
      </c>
      <c r="D103" s="1">
        <f>'PR-RAS'!E107</f>
        <v>56077.240000000005</v>
      </c>
      <c r="E103" s="1">
        <v>0</v>
      </c>
      <c r="F103" s="1">
        <v>0</v>
      </c>
      <c r="G103" s="2">
        <f t="shared" si="0"/>
        <v>21098.54394</v>
      </c>
      <c r="H103" s="2">
        <f t="shared" si="1"/>
        <v>0.25000000001455192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43891.34</v>
      </c>
      <c r="D105" s="1">
        <f>'PR-RAS'!E109</f>
        <v>7765.44</v>
      </c>
      <c r="E105" s="1">
        <v>0</v>
      </c>
      <c r="F105" s="1">
        <v>0</v>
      </c>
      <c r="G105" s="2">
        <f t="shared" si="0"/>
        <v>6179.9108799999995</v>
      </c>
      <c r="H105" s="2">
        <f t="shared" si="1"/>
        <v>0.77999999999610736</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50802.65</v>
      </c>
      <c r="D107" s="1">
        <f>'PR-RAS'!E111</f>
        <v>48311.8</v>
      </c>
      <c r="E107" s="1">
        <v>0</v>
      </c>
      <c r="F107" s="1">
        <v>0</v>
      </c>
      <c r="G107" s="2">
        <f t="shared" si="0"/>
        <v>15627.182499999999</v>
      </c>
      <c r="H107" s="2">
        <f t="shared" si="1"/>
        <v>0.54999999999563443</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6759.46</v>
      </c>
      <c r="D108" s="1">
        <f>'PR-RAS'!E112</f>
        <v>11106.01</v>
      </c>
      <c r="E108" s="1">
        <v>0</v>
      </c>
      <c r="F108" s="1">
        <v>0</v>
      </c>
      <c r="G108" s="2">
        <f t="shared" si="0"/>
        <v>3099.9483599999999</v>
      </c>
      <c r="H108" s="2">
        <f t="shared" si="1"/>
        <v>0.47000000000025466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1327.64</v>
      </c>
      <c r="D110" s="1">
        <f>'PR-RAS'!E114</f>
        <v>1968.4</v>
      </c>
      <c r="E110" s="1">
        <v>0</v>
      </c>
      <c r="F110" s="1">
        <v>0</v>
      </c>
      <c r="G110" s="2">
        <f t="shared" si="0"/>
        <v>573.82396000000006</v>
      </c>
      <c r="H110" s="2">
        <f t="shared" si="1"/>
        <v>0.75999999999999091</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5431.82</v>
      </c>
      <c r="D113" s="1">
        <f>'PR-RAS'!E117</f>
        <v>9137.61</v>
      </c>
      <c r="E113" s="1">
        <v>0</v>
      </c>
      <c r="F113" s="1">
        <v>0</v>
      </c>
      <c r="G113" s="2">
        <f t="shared" si="0"/>
        <v>2655.1884800000003</v>
      </c>
      <c r="H113" s="2">
        <f t="shared" si="1"/>
        <v>0.56999999999970896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694222.25</v>
      </c>
      <c r="D116" s="1">
        <f>'PR-RAS'!E120</f>
        <v>939175.83000000007</v>
      </c>
      <c r="E116" s="1">
        <v>0</v>
      </c>
      <c r="F116" s="1">
        <v>0</v>
      </c>
      <c r="G116" s="2">
        <f t="shared" si="0"/>
        <v>295845.99965000001</v>
      </c>
      <c r="H116" s="2">
        <f t="shared" si="1"/>
        <v>0.41999999992549419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543076.73</v>
      </c>
      <c r="D117" s="1">
        <f>'PR-RAS'!E121</f>
        <v>717550.17</v>
      </c>
      <c r="E117" s="1">
        <v>0</v>
      </c>
      <c r="F117" s="1">
        <v>0</v>
      </c>
      <c r="G117" s="2">
        <f t="shared" si="0"/>
        <v>229468.54012000002</v>
      </c>
      <c r="H117" s="2">
        <f t="shared" si="1"/>
        <v>0.44000000006053597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151145.51999999999</v>
      </c>
      <c r="D118" s="1">
        <f>'PR-RAS'!E122</f>
        <v>221625.66</v>
      </c>
      <c r="E118" s="1">
        <v>0</v>
      </c>
      <c r="F118" s="1">
        <v>0</v>
      </c>
      <c r="G118" s="2">
        <f t="shared" si="0"/>
        <v>69544.43028</v>
      </c>
      <c r="H118" s="2">
        <f t="shared" si="1"/>
        <v>0.82000000000698492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20166.75</v>
      </c>
      <c r="D135" s="1">
        <f>'PR-RAS'!E139</f>
        <v>33561.15</v>
      </c>
      <c r="E135" s="1">
        <v>0</v>
      </c>
      <c r="F135" s="1">
        <v>0</v>
      </c>
      <c r="G135" s="2">
        <f t="shared" si="0"/>
        <v>11696.7327</v>
      </c>
      <c r="H135" s="2">
        <f t="shared" si="1"/>
        <v>0.40000000000145519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13461.72</v>
      </c>
      <c r="D136" s="1">
        <f>'PR-RAS'!E140</f>
        <v>19349.990000000002</v>
      </c>
      <c r="E136" s="1">
        <v>0</v>
      </c>
      <c r="F136" s="1">
        <v>0</v>
      </c>
      <c r="G136" s="2">
        <f t="shared" si="0"/>
        <v>7041.8295000000007</v>
      </c>
      <c r="H136" s="2">
        <f t="shared" si="1"/>
        <v>0.28999999999905413</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1213.68</v>
      </c>
      <c r="E140" s="1">
        <v>0</v>
      </c>
      <c r="F140" s="1">
        <v>0</v>
      </c>
      <c r="G140" s="2">
        <f t="shared" si="0"/>
        <v>337.40304000000003</v>
      </c>
      <c r="H140" s="2">
        <f t="shared" si="1"/>
        <v>0.31999999999993634</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13461.72</v>
      </c>
      <c r="D145" s="1">
        <f>'PR-RAS'!E149</f>
        <v>18136.310000000001</v>
      </c>
      <c r="E145" s="1">
        <v>0</v>
      </c>
      <c r="F145" s="1">
        <v>0</v>
      </c>
      <c r="G145" s="2">
        <f t="shared" si="0"/>
        <v>7161.74496</v>
      </c>
      <c r="H145" s="2">
        <f t="shared" si="1"/>
        <v>0.59000000000196451</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6705.03</v>
      </c>
      <c r="D146" s="1">
        <f>'PR-RAS'!E150</f>
        <v>14211.16</v>
      </c>
      <c r="E146" s="1">
        <v>0</v>
      </c>
      <c r="F146" s="1">
        <v>0</v>
      </c>
      <c r="G146" s="2">
        <f t="shared" si="0"/>
        <v>5093.4657499999994</v>
      </c>
      <c r="H146" s="2">
        <f t="shared" si="1"/>
        <v>0.18999999999959982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1466589.77</v>
      </c>
      <c r="D147" s="1">
        <f>'PR-RAS'!E151</f>
        <v>1561772.7399999998</v>
      </c>
      <c r="E147" s="1">
        <v>0</v>
      </c>
      <c r="F147" s="1">
        <v>0</v>
      </c>
      <c r="G147" s="2">
        <f t="shared" si="0"/>
        <v>670159.74650000001</v>
      </c>
      <c r="H147" s="2">
        <f t="shared" si="1"/>
        <v>0.49000000022351742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298977.99</v>
      </c>
      <c r="D148" s="1">
        <f>'PR-RAS'!E152</f>
        <v>317234.52999999997</v>
      </c>
      <c r="E148" s="1">
        <v>0</v>
      </c>
      <c r="F148" s="1">
        <v>0</v>
      </c>
      <c r="G148" s="2">
        <f t="shared" si="0"/>
        <v>137216.71634999997</v>
      </c>
      <c r="H148" s="2">
        <f t="shared" si="1"/>
        <v>0.48000000003958121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245263.52</v>
      </c>
      <c r="D149" s="1">
        <f>'PR-RAS'!E153</f>
        <v>261190.77</v>
      </c>
      <c r="E149" s="1">
        <v>0</v>
      </c>
      <c r="F149" s="1">
        <v>0</v>
      </c>
      <c r="G149" s="2">
        <f t="shared" si="0"/>
        <v>113611.46887999999</v>
      </c>
      <c r="H149" s="2">
        <f t="shared" si="1"/>
        <v>0.71000000002095476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245263.52</v>
      </c>
      <c r="D150" s="1">
        <f>'PR-RAS'!E154</f>
        <v>261190.77</v>
      </c>
      <c r="E150" s="1">
        <v>0</v>
      </c>
      <c r="F150" s="1">
        <v>0</v>
      </c>
      <c r="G150" s="2">
        <f t="shared" si="0"/>
        <v>114379.11393999998</v>
      </c>
      <c r="H150" s="2">
        <f t="shared" si="1"/>
        <v>0.71000000002095476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13630.64</v>
      </c>
      <c r="D154" s="1">
        <f>'PR-RAS'!E158</f>
        <v>13537.34</v>
      </c>
      <c r="E154" s="1">
        <v>0</v>
      </c>
      <c r="F154" s="1">
        <v>0</v>
      </c>
      <c r="G154" s="2">
        <f t="shared" si="0"/>
        <v>6227.9139599999999</v>
      </c>
      <c r="H154" s="2">
        <f t="shared" si="1"/>
        <v>0.7000000000007276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40083.83</v>
      </c>
      <c r="D155" s="1">
        <f>'PR-RAS'!E159</f>
        <v>42506.42</v>
      </c>
      <c r="E155" s="1">
        <v>0</v>
      </c>
      <c r="F155" s="1">
        <v>0</v>
      </c>
      <c r="G155" s="2">
        <f t="shared" si="0"/>
        <v>19264.887179999998</v>
      </c>
      <c r="H155" s="2">
        <f t="shared" si="1"/>
        <v>0.58999999999650754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40083.83</v>
      </c>
      <c r="D157" s="1">
        <f>'PR-RAS'!E161</f>
        <v>42506.42</v>
      </c>
      <c r="E157" s="1">
        <v>0</v>
      </c>
      <c r="F157" s="1">
        <v>0</v>
      </c>
      <c r="G157" s="2">
        <f t="shared" si="0"/>
        <v>19515.08052</v>
      </c>
      <c r="H157" s="2">
        <f t="shared" si="1"/>
        <v>0.58999999999650754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883798.80999999994</v>
      </c>
      <c r="D159" s="1">
        <f>'PR-RAS'!E163</f>
        <v>830048.34</v>
      </c>
      <c r="E159" s="1">
        <v>0</v>
      </c>
      <c r="F159" s="1">
        <v>0</v>
      </c>
      <c r="G159" s="2">
        <f t="shared" si="0"/>
        <v>401935.48741999996</v>
      </c>
      <c r="H159" s="2">
        <f t="shared" si="1"/>
        <v>0.53000000002793968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24883.079999999998</v>
      </c>
      <c r="D160" s="1">
        <f>'PR-RAS'!E164</f>
        <v>36942.300000000003</v>
      </c>
      <c r="E160" s="1">
        <v>0</v>
      </c>
      <c r="F160" s="1">
        <v>0</v>
      </c>
      <c r="G160" s="2">
        <f t="shared" si="0"/>
        <v>15704.061120000002</v>
      </c>
      <c r="H160" s="2">
        <f t="shared" si="1"/>
        <v>0.38000000000101863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5162.9799999999996</v>
      </c>
      <c r="D161" s="1">
        <f>'PR-RAS'!E165</f>
        <v>8290.6200000000008</v>
      </c>
      <c r="E161" s="1">
        <v>0</v>
      </c>
      <c r="F161" s="1">
        <v>0</v>
      </c>
      <c r="G161" s="2">
        <f t="shared" si="0"/>
        <v>3479.0752000000002</v>
      </c>
      <c r="H161" s="2">
        <f t="shared" si="1"/>
        <v>0.3999999999996362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9608.33</v>
      </c>
      <c r="D162" s="1">
        <f>'PR-RAS'!E166</f>
        <v>9301</v>
      </c>
      <c r="E162" s="1">
        <v>0</v>
      </c>
      <c r="F162" s="1">
        <v>0</v>
      </c>
      <c r="G162" s="2">
        <f t="shared" si="0"/>
        <v>4541.8631300000006</v>
      </c>
      <c r="H162" s="2">
        <f t="shared" si="1"/>
        <v>0.32999999999992724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3095.33</v>
      </c>
      <c r="D163" s="1">
        <f>'PR-RAS'!E167</f>
        <v>3281.36</v>
      </c>
      <c r="E163" s="1">
        <v>0</v>
      </c>
      <c r="F163" s="1">
        <v>0</v>
      </c>
      <c r="G163" s="2">
        <f t="shared" si="0"/>
        <v>1564.6041</v>
      </c>
      <c r="H163" s="2">
        <f t="shared" si="1"/>
        <v>0.69000000000005457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7016.44</v>
      </c>
      <c r="D164" s="1">
        <f>'PR-RAS'!E168</f>
        <v>16069.32</v>
      </c>
      <c r="E164" s="1">
        <v>0</v>
      </c>
      <c r="F164" s="1">
        <v>0</v>
      </c>
      <c r="G164" s="2">
        <f t="shared" si="0"/>
        <v>6382.2780400000001</v>
      </c>
      <c r="H164" s="2">
        <f t="shared" si="1"/>
        <v>0.75999999999930878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102375.7</v>
      </c>
      <c r="D165" s="1">
        <f>'PR-RAS'!E169</f>
        <v>82704.72</v>
      </c>
      <c r="E165" s="1">
        <v>0</v>
      </c>
      <c r="F165" s="1">
        <v>0</v>
      </c>
      <c r="G165" s="2">
        <f t="shared" si="0"/>
        <v>43916.762960000007</v>
      </c>
      <c r="H165" s="2">
        <f t="shared" si="1"/>
        <v>0.58000000000174623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10287.799999999999</v>
      </c>
      <c r="D166" s="1">
        <f>'PR-RAS'!E170</f>
        <v>8919.2900000000009</v>
      </c>
      <c r="E166" s="1">
        <v>0</v>
      </c>
      <c r="F166" s="1">
        <v>0</v>
      </c>
      <c r="G166" s="2">
        <f t="shared" si="0"/>
        <v>4640.8527000000004</v>
      </c>
      <c r="H166" s="2">
        <f t="shared" si="1"/>
        <v>0.49000000000160071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90280.22</v>
      </c>
      <c r="D168" s="1">
        <f>'PR-RAS'!E172</f>
        <v>73785.429999999993</v>
      </c>
      <c r="E168" s="1">
        <v>0</v>
      </c>
      <c r="F168" s="1">
        <v>0</v>
      </c>
      <c r="G168" s="2">
        <f t="shared" si="0"/>
        <v>39721.130360000003</v>
      </c>
      <c r="H168" s="2">
        <f t="shared" si="1"/>
        <v>0.64999999999417923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1807.68</v>
      </c>
      <c r="D170" s="1">
        <f>'PR-RAS'!E174</f>
        <v>0</v>
      </c>
      <c r="E170" s="1">
        <v>0</v>
      </c>
      <c r="F170" s="1">
        <v>0</v>
      </c>
      <c r="G170" s="2">
        <f t="shared" si="0"/>
        <v>305.49792000000002</v>
      </c>
      <c r="H170" s="2">
        <f t="shared" si="1"/>
        <v>0.31999999999993634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616568.80999999994</v>
      </c>
      <c r="D173" s="1">
        <f>'PR-RAS'!E177</f>
        <v>504386.52</v>
      </c>
      <c r="E173" s="1">
        <v>0</v>
      </c>
      <c r="F173" s="1">
        <v>0</v>
      </c>
      <c r="G173" s="2">
        <f t="shared" si="0"/>
        <v>279558.79820000002</v>
      </c>
      <c r="H173" s="2">
        <f t="shared" si="1"/>
        <v>0.67000000004190952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16316.76</v>
      </c>
      <c r="D174" s="1">
        <f>'PR-RAS'!E178</f>
        <v>27598.7</v>
      </c>
      <c r="E174" s="1">
        <v>0</v>
      </c>
      <c r="F174" s="1">
        <v>0</v>
      </c>
      <c r="G174" s="2">
        <f t="shared" si="0"/>
        <v>12371.94968</v>
      </c>
      <c r="H174" s="2">
        <f t="shared" si="1"/>
        <v>0.53999999999905413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428655.11</v>
      </c>
      <c r="D175" s="1">
        <f>'PR-RAS'!E179</f>
        <v>271898.65999999997</v>
      </c>
      <c r="E175" s="1">
        <v>0</v>
      </c>
      <c r="F175" s="1">
        <v>0</v>
      </c>
      <c r="G175" s="2">
        <f t="shared" si="0"/>
        <v>169206.72281999997</v>
      </c>
      <c r="H175" s="2">
        <f t="shared" si="1"/>
        <v>0.45000000001164153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5173.47</v>
      </c>
      <c r="D176" s="1">
        <f>'PR-RAS'!E180</f>
        <v>9944.01</v>
      </c>
      <c r="E176" s="1">
        <v>0</v>
      </c>
      <c r="F176" s="1">
        <v>0</v>
      </c>
      <c r="G176" s="2">
        <f t="shared" si="0"/>
        <v>4385.7607500000004</v>
      </c>
      <c r="H176" s="2">
        <f t="shared" si="1"/>
        <v>0.48000000000047294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13189.61</v>
      </c>
      <c r="D177" s="1">
        <f>'PR-RAS'!E181</f>
        <v>14929.69</v>
      </c>
      <c r="E177" s="1">
        <v>0</v>
      </c>
      <c r="F177" s="1">
        <v>0</v>
      </c>
      <c r="G177" s="2">
        <f t="shared" si="0"/>
        <v>7576.6222400000006</v>
      </c>
      <c r="H177" s="2">
        <f t="shared" si="1"/>
        <v>0.69999999999890861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5173.82</v>
      </c>
      <c r="D178" s="1">
        <f>'PR-RAS'!E182</f>
        <v>14892.19</v>
      </c>
      <c r="E178" s="1">
        <v>0</v>
      </c>
      <c r="F178" s="1">
        <v>0</v>
      </c>
      <c r="G178" s="2">
        <f t="shared" si="0"/>
        <v>6187.6013999999996</v>
      </c>
      <c r="H178" s="2">
        <f t="shared" si="1"/>
        <v>0.37000000000080036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15926.74</v>
      </c>
      <c r="D179" s="1">
        <f>'PR-RAS'!E183</f>
        <v>16578</v>
      </c>
      <c r="E179" s="1">
        <v>0</v>
      </c>
      <c r="F179" s="1">
        <v>0</v>
      </c>
      <c r="G179" s="2">
        <f t="shared" si="0"/>
        <v>8736.727719999999</v>
      </c>
      <c r="H179" s="2">
        <f t="shared" si="1"/>
        <v>0.26000000000021828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92930.15</v>
      </c>
      <c r="D180" s="1">
        <f>'PR-RAS'!E184</f>
        <v>93351.39</v>
      </c>
      <c r="E180" s="1">
        <v>0</v>
      </c>
      <c r="F180" s="1">
        <v>0</v>
      </c>
      <c r="G180" s="2">
        <f t="shared" si="0"/>
        <v>50054.294469999993</v>
      </c>
      <c r="H180" s="2">
        <f t="shared" si="1"/>
        <v>0.53999999999359716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23887.26</v>
      </c>
      <c r="D181" s="1">
        <f>'PR-RAS'!E185</f>
        <v>25304.959999999999</v>
      </c>
      <c r="E181" s="1">
        <v>0</v>
      </c>
      <c r="F181" s="1">
        <v>0</v>
      </c>
      <c r="G181" s="2">
        <f t="shared" si="0"/>
        <v>13409.492399999997</v>
      </c>
      <c r="H181" s="2">
        <f t="shared" si="1"/>
        <v>0.2999999999992724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15315.89</v>
      </c>
      <c r="D182" s="1">
        <f>'PR-RAS'!E186</f>
        <v>29888.92</v>
      </c>
      <c r="E182" s="1">
        <v>0</v>
      </c>
      <c r="F182" s="1">
        <v>0</v>
      </c>
      <c r="G182" s="2">
        <f t="shared" si="0"/>
        <v>13591.965129999999</v>
      </c>
      <c r="H182" s="2">
        <f t="shared" si="1"/>
        <v>0.19000000000232831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5537.64</v>
      </c>
      <c r="D183" s="1">
        <f>'PR-RAS'!E187</f>
        <v>293.08</v>
      </c>
      <c r="E183" s="1">
        <v>0</v>
      </c>
      <c r="F183" s="1">
        <v>0</v>
      </c>
      <c r="G183" s="2">
        <f t="shared" si="0"/>
        <v>1114.5316</v>
      </c>
      <c r="H183" s="2">
        <f t="shared" si="1"/>
        <v>0.43999999999965667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134433.57999999999</v>
      </c>
      <c r="D184" s="1">
        <f>'PR-RAS'!E188</f>
        <v>205721.72</v>
      </c>
      <c r="E184" s="1">
        <v>0</v>
      </c>
      <c r="F184" s="1">
        <v>0</v>
      </c>
      <c r="G184" s="2">
        <f t="shared" si="0"/>
        <v>99895.494659999997</v>
      </c>
      <c r="H184" s="2">
        <f t="shared" si="1"/>
        <v>0.70000000001164153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7161.51</v>
      </c>
      <c r="D185" s="1">
        <f>'PR-RAS'!E189</f>
        <v>6531.45</v>
      </c>
      <c r="E185" s="1">
        <v>0</v>
      </c>
      <c r="F185" s="1">
        <v>0</v>
      </c>
      <c r="G185" s="2">
        <f t="shared" si="0"/>
        <v>3721.29144</v>
      </c>
      <c r="H185" s="2">
        <f t="shared" si="1"/>
        <v>0.93999999999959982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6025.91</v>
      </c>
      <c r="D186" s="1">
        <f>'PR-RAS'!E190</f>
        <v>8318.1</v>
      </c>
      <c r="E186" s="1">
        <v>0</v>
      </c>
      <c r="F186" s="1">
        <v>0</v>
      </c>
      <c r="G186" s="2">
        <f t="shared" si="0"/>
        <v>4192.49035</v>
      </c>
      <c r="H186" s="2">
        <f t="shared" si="1"/>
        <v>0.19000000000050932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7229.67</v>
      </c>
      <c r="D187" s="1">
        <f>'PR-RAS'!E191</f>
        <v>24795.86</v>
      </c>
      <c r="E187" s="1">
        <v>0</v>
      </c>
      <c r="F187" s="1">
        <v>0</v>
      </c>
      <c r="G187" s="2">
        <f t="shared" si="0"/>
        <v>10568.778539999999</v>
      </c>
      <c r="H187" s="2">
        <f t="shared" si="1"/>
        <v>0.46999999999934516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1467.37</v>
      </c>
      <c r="D188" s="1">
        <f>'PR-RAS'!E192</f>
        <v>2130.63</v>
      </c>
      <c r="E188" s="1">
        <v>0</v>
      </c>
      <c r="F188" s="1">
        <v>0</v>
      </c>
      <c r="G188" s="2">
        <f t="shared" si="0"/>
        <v>1071.2538099999999</v>
      </c>
      <c r="H188" s="2">
        <f t="shared" si="1"/>
        <v>0.73999999999978172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119.45</v>
      </c>
      <c r="E189" s="1">
        <v>0</v>
      </c>
      <c r="F189" s="1">
        <v>0</v>
      </c>
      <c r="G189" s="2">
        <f t="shared" si="0"/>
        <v>44.913200000000003</v>
      </c>
      <c r="H189" s="2">
        <f t="shared" si="1"/>
        <v>0.45000000000000284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112549.12</v>
      </c>
      <c r="D191" s="1">
        <f>'PR-RAS'!E195</f>
        <v>163826.23000000001</v>
      </c>
      <c r="E191" s="1">
        <v>0</v>
      </c>
      <c r="F191" s="1">
        <v>0</v>
      </c>
      <c r="G191" s="2">
        <f t="shared" si="0"/>
        <v>83638.300199999998</v>
      </c>
      <c r="H191" s="2">
        <f t="shared" si="1"/>
        <v>0.35000000000582077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2748.62</v>
      </c>
      <c r="D192" s="1">
        <f>'PR-RAS'!E196</f>
        <v>2796.47</v>
      </c>
      <c r="E192" s="1">
        <v>0</v>
      </c>
      <c r="F192" s="1">
        <v>0</v>
      </c>
      <c r="G192" s="2">
        <f t="shared" si="0"/>
        <v>1593.2379599999999</v>
      </c>
      <c r="H192" s="2">
        <f t="shared" si="1"/>
        <v>0.84999999999990905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2748.62</v>
      </c>
      <c r="D206" s="1">
        <f>'PR-RAS'!E210</f>
        <v>2796.47</v>
      </c>
      <c r="E206" s="1">
        <v>0</v>
      </c>
      <c r="F206" s="1">
        <v>0</v>
      </c>
      <c r="G206" s="2">
        <f t="shared" si="0"/>
        <v>1710.0197999999998</v>
      </c>
      <c r="H206" s="2">
        <f t="shared" si="1"/>
        <v>0.84999999999990905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2748.62</v>
      </c>
      <c r="D207" s="1">
        <f>'PR-RAS'!E211</f>
        <v>2794.23</v>
      </c>
      <c r="E207" s="1">
        <v>0</v>
      </c>
      <c r="F207" s="1">
        <v>0</v>
      </c>
      <c r="G207" s="2">
        <f t="shared" si="0"/>
        <v>1717.4384799999998</v>
      </c>
      <c r="H207" s="2">
        <f t="shared" si="1"/>
        <v>0.61000000000012733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2.2400000000000002</v>
      </c>
      <c r="E209" s="1">
        <v>0</v>
      </c>
      <c r="F209" s="1">
        <v>0</v>
      </c>
      <c r="G209" s="2">
        <f t="shared" si="0"/>
        <v>0.93184</v>
      </c>
      <c r="H209" s="2">
        <f t="shared" si="1"/>
        <v>0.24000000000000021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11256.55</v>
      </c>
      <c r="D211" s="1">
        <f>'PR-RAS'!E215</f>
        <v>12395.8</v>
      </c>
      <c r="E211" s="1">
        <v>0</v>
      </c>
      <c r="F211" s="1">
        <v>0</v>
      </c>
      <c r="G211" s="2">
        <f t="shared" si="0"/>
        <v>7570.1114999999982</v>
      </c>
      <c r="H211" s="2">
        <f t="shared" si="1"/>
        <v>0.65000000000145519</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11256.55</v>
      </c>
      <c r="D215" s="1">
        <f>'PR-RAS'!E219</f>
        <v>12395.8</v>
      </c>
      <c r="E215" s="1">
        <v>0</v>
      </c>
      <c r="F215" s="1">
        <v>0</v>
      </c>
      <c r="G215" s="2">
        <f t="shared" si="0"/>
        <v>7714.3040999999985</v>
      </c>
      <c r="H215" s="2">
        <f t="shared" si="1"/>
        <v>0.65000000000145519</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11256.55</v>
      </c>
      <c r="D218" s="1">
        <f>'PR-RAS'!E222</f>
        <v>12395.8</v>
      </c>
      <c r="E218" s="1">
        <v>0</v>
      </c>
      <c r="F218" s="1">
        <v>0</v>
      </c>
      <c r="G218" s="2">
        <f t="shared" si="0"/>
        <v>7822.4485499999982</v>
      </c>
      <c r="H218" s="2">
        <f t="shared" si="1"/>
        <v>0.65000000000145519</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68890.570000000007</v>
      </c>
      <c r="D220" s="1">
        <f>'PR-RAS'!E224</f>
        <v>88465.23</v>
      </c>
      <c r="E220" s="1">
        <v>0</v>
      </c>
      <c r="F220" s="1">
        <v>0</v>
      </c>
      <c r="G220" s="2">
        <f t="shared" si="0"/>
        <v>53834.805569999997</v>
      </c>
      <c r="H220" s="2">
        <f t="shared" si="1"/>
        <v>0.65999999998894054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68890.570000000007</v>
      </c>
      <c r="D232" s="1">
        <f>'PR-RAS'!E236</f>
        <v>88465.23</v>
      </c>
      <c r="E232" s="1">
        <v>0</v>
      </c>
      <c r="F232" s="1">
        <v>0</v>
      </c>
      <c r="G232" s="2">
        <f t="shared" si="0"/>
        <v>56784.657930000001</v>
      </c>
      <c r="H232" s="2">
        <f t="shared" si="1"/>
        <v>0.65999999998894054</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68890.570000000007</v>
      </c>
      <c r="D233" s="1">
        <f>'PR-RAS'!E237</f>
        <v>88465.23</v>
      </c>
      <c r="E233" s="1">
        <v>0</v>
      </c>
      <c r="F233" s="1">
        <v>0</v>
      </c>
      <c r="G233" s="2">
        <f t="shared" si="0"/>
        <v>57030.47896</v>
      </c>
      <c r="H233" s="2">
        <f t="shared" si="1"/>
        <v>0.65999999998894054</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65950.05</v>
      </c>
      <c r="D248" s="1">
        <f>'PR-RAS'!E252</f>
        <v>94051.62</v>
      </c>
      <c r="E248" s="1">
        <v>0</v>
      </c>
      <c r="F248" s="1">
        <v>0</v>
      </c>
      <c r="G248" s="2">
        <f t="shared" si="0"/>
        <v>62751.162629999992</v>
      </c>
      <c r="H248" s="2">
        <f t="shared" si="1"/>
        <v>0.430000000007567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65950.05</v>
      </c>
      <c r="D255" s="1">
        <f>'PR-RAS'!E259</f>
        <v>94051.62</v>
      </c>
      <c r="E255" s="1">
        <v>0</v>
      </c>
      <c r="F255" s="1">
        <v>0</v>
      </c>
      <c r="G255" s="2">
        <f t="shared" si="0"/>
        <v>64529.535659999994</v>
      </c>
      <c r="H255" s="2">
        <f t="shared" si="1"/>
        <v>0.430000000007567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21367.14</v>
      </c>
      <c r="D256" s="1">
        <f>'PR-RAS'!E260</f>
        <v>47425.18</v>
      </c>
      <c r="E256" s="1">
        <v>0</v>
      </c>
      <c r="F256" s="1">
        <v>0</v>
      </c>
      <c r="G256" s="2">
        <f t="shared" si="0"/>
        <v>29635.462500000001</v>
      </c>
      <c r="H256" s="2">
        <f t="shared" si="1"/>
        <v>0.31999999999970896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44582.91</v>
      </c>
      <c r="D257" s="1">
        <f>'PR-RAS'!E261</f>
        <v>46626.44</v>
      </c>
      <c r="E257" s="1">
        <v>0</v>
      </c>
      <c r="F257" s="1">
        <v>0</v>
      </c>
      <c r="G257" s="2">
        <f t="shared" si="0"/>
        <v>35285.962240000001</v>
      </c>
      <c r="H257" s="2">
        <f t="shared" si="1"/>
        <v>0.52999999999883585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134967.18</v>
      </c>
      <c r="D259" s="1">
        <f>'PR-RAS'!E263</f>
        <v>216780.75</v>
      </c>
      <c r="E259" s="1">
        <v>0</v>
      </c>
      <c r="F259" s="1">
        <v>0</v>
      </c>
      <c r="G259" s="2">
        <f t="shared" si="0"/>
        <v>146680.39943999998</v>
      </c>
      <c r="H259" s="2">
        <f t="shared" si="1"/>
        <v>0.42999999999301508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129459.18</v>
      </c>
      <c r="D260" s="1">
        <f>'PR-RAS'!E264</f>
        <v>187695.7</v>
      </c>
      <c r="E260" s="1">
        <v>0</v>
      </c>
      <c r="F260" s="1">
        <v>0</v>
      </c>
      <c r="G260" s="2">
        <f t="shared" si="0"/>
        <v>130756.30022</v>
      </c>
      <c r="H260" s="2">
        <f t="shared" si="1"/>
        <v>0.47999999998137355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129459.18</v>
      </c>
      <c r="D261" s="1">
        <f>'PR-RAS'!E265</f>
        <v>180795.7</v>
      </c>
      <c r="E261" s="1">
        <v>0</v>
      </c>
      <c r="F261" s="1">
        <v>0</v>
      </c>
      <c r="G261" s="2">
        <f t="shared" si="0"/>
        <v>127673.1508</v>
      </c>
      <c r="H261" s="2">
        <f t="shared" si="1"/>
        <v>0.47999999998137355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6900</v>
      </c>
      <c r="E262" s="1">
        <v>0</v>
      </c>
      <c r="F262" s="1">
        <v>0</v>
      </c>
      <c r="G262" s="2">
        <f t="shared" si="0"/>
        <v>3601.8</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5508</v>
      </c>
      <c r="D264" s="1">
        <f>'PR-RAS'!E268</f>
        <v>29085.050000000003</v>
      </c>
      <c r="E264" s="1">
        <v>0</v>
      </c>
      <c r="F264" s="1">
        <v>0</v>
      </c>
      <c r="G264" s="2">
        <f t="shared" si="0"/>
        <v>16747.340300000003</v>
      </c>
      <c r="H264" s="2">
        <f t="shared" si="1"/>
        <v>5.0000000002910383E-2</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5508</v>
      </c>
      <c r="D265" s="1">
        <f>'PR-RAS'!E269</f>
        <v>15841.7</v>
      </c>
      <c r="E265" s="1">
        <v>0</v>
      </c>
      <c r="F265" s="1">
        <v>0</v>
      </c>
      <c r="G265" s="2">
        <f t="shared" ref="G265:G521" si="8">(B265/1000)*(C265*1+D265*2)</f>
        <v>9818.5296000000017</v>
      </c>
      <c r="H265" s="2">
        <f t="shared" ref="H265:H521" si="9">ABS(C265-ROUND(C265,0))+ABS(D265-ROUND(D265,0))</f>
        <v>0.2999999999992724</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13243.35</v>
      </c>
      <c r="E266" s="1">
        <v>0</v>
      </c>
      <c r="F266" s="1">
        <v>0</v>
      </c>
      <c r="G266" s="2">
        <f t="shared" si="8"/>
        <v>7018.9755000000005</v>
      </c>
      <c r="H266" s="2">
        <f t="shared" si="9"/>
        <v>0.3500000000003638</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1466589.77</v>
      </c>
      <c r="D285" s="1">
        <f>'PR-RAS'!E289</f>
        <v>1561772.7399999998</v>
      </c>
      <c r="E285" s="1">
        <v>0</v>
      </c>
      <c r="F285" s="1">
        <v>0</v>
      </c>
      <c r="G285" s="2">
        <f t="shared" si="8"/>
        <v>1303598.4109999998</v>
      </c>
      <c r="H285" s="2">
        <f t="shared" si="9"/>
        <v>0.49000000022351742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617168.40000000014</v>
      </c>
      <c r="D286" s="1">
        <f>'PR-RAS'!E290</f>
        <v>1255170.17</v>
      </c>
      <c r="E286" s="1">
        <v>0</v>
      </c>
      <c r="F286" s="1">
        <v>0</v>
      </c>
      <c r="G286" s="2">
        <f t="shared" si="8"/>
        <v>891339.99089999998</v>
      </c>
      <c r="H286" s="2">
        <f t="shared" si="9"/>
        <v>0.57000000006519258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6068639.1600000001</v>
      </c>
      <c r="D288" s="1">
        <f>'PR-RAS'!E292</f>
        <v>6678279.7400000002</v>
      </c>
      <c r="E288" s="1">
        <v>0</v>
      </c>
      <c r="F288" s="1">
        <v>0</v>
      </c>
      <c r="G288" s="2">
        <f t="shared" si="8"/>
        <v>5575032.0096800001</v>
      </c>
      <c r="H288" s="2">
        <f t="shared" si="9"/>
        <v>0.41999999992549419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15529.63</v>
      </c>
      <c r="D290" s="1">
        <f>'PR-RAS'!E294</f>
        <v>362904.19</v>
      </c>
      <c r="E290" s="1">
        <v>0</v>
      </c>
      <c r="F290" s="1">
        <v>0</v>
      </c>
      <c r="G290" s="2">
        <f t="shared" si="8"/>
        <v>214246.68488999997</v>
      </c>
      <c r="H290" s="2">
        <f t="shared" si="9"/>
        <v>0.56000000000312866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673169.10000000009</v>
      </c>
      <c r="D345" s="1">
        <f>'PR-RAS'!E350</f>
        <v>462619.97000000009</v>
      </c>
      <c r="E345" s="1">
        <v>0</v>
      </c>
      <c r="F345" s="1">
        <v>0</v>
      </c>
      <c r="G345" s="2">
        <f t="shared" si="8"/>
        <v>549852.70976</v>
      </c>
      <c r="H345" s="2">
        <f t="shared" si="9"/>
        <v>0.13000000000465661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106162.3</v>
      </c>
      <c r="D346" s="1">
        <f>'PR-RAS'!E351</f>
        <v>35929.78</v>
      </c>
      <c r="E346" s="1">
        <v>0</v>
      </c>
      <c r="F346" s="1">
        <v>0</v>
      </c>
      <c r="G346" s="2">
        <f t="shared" si="8"/>
        <v>61417.541699999987</v>
      </c>
      <c r="H346" s="2">
        <f t="shared" si="9"/>
        <v>0.52000000000407454</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106162.3</v>
      </c>
      <c r="D347" s="1">
        <f>'PR-RAS'!E352</f>
        <v>35929.78</v>
      </c>
      <c r="E347" s="1">
        <v>0</v>
      </c>
      <c r="F347" s="1">
        <v>0</v>
      </c>
      <c r="G347" s="2">
        <f t="shared" si="8"/>
        <v>61595.563559999988</v>
      </c>
      <c r="H347" s="2">
        <f t="shared" si="9"/>
        <v>0.52000000000407454</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106162.3</v>
      </c>
      <c r="D348" s="1">
        <f>'PR-RAS'!E353</f>
        <v>35929.78</v>
      </c>
      <c r="E348" s="1">
        <v>0</v>
      </c>
      <c r="F348" s="1">
        <v>0</v>
      </c>
      <c r="G348" s="2">
        <f t="shared" si="8"/>
        <v>61773.585419999989</v>
      </c>
      <c r="H348" s="2">
        <f t="shared" si="9"/>
        <v>0.52000000000407454</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567006.80000000005</v>
      </c>
      <c r="D358" s="1">
        <f>'PR-RAS'!E363</f>
        <v>426690.19000000006</v>
      </c>
      <c r="E358" s="1">
        <v>0</v>
      </c>
      <c r="F358" s="1">
        <v>0</v>
      </c>
      <c r="G358" s="2">
        <f t="shared" si="8"/>
        <v>507078.22326000006</v>
      </c>
      <c r="H358" s="2">
        <f t="shared" si="9"/>
        <v>0.39000000001396984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388599.52</v>
      </c>
      <c r="D359" s="1">
        <f>'PR-RAS'!E364</f>
        <v>173007.84</v>
      </c>
      <c r="E359" s="1">
        <v>0</v>
      </c>
      <c r="F359" s="1">
        <v>0</v>
      </c>
      <c r="G359" s="2">
        <f t="shared" si="8"/>
        <v>262992.24159999995</v>
      </c>
      <c r="H359" s="2">
        <f t="shared" si="9"/>
        <v>0.63999999998486601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33512.51</v>
      </c>
      <c r="D360" s="1">
        <f>'PR-RAS'!E365</f>
        <v>0</v>
      </c>
      <c r="E360" s="1">
        <v>0</v>
      </c>
      <c r="F360" s="1">
        <v>0</v>
      </c>
      <c r="G360" s="2">
        <f t="shared" si="8"/>
        <v>12030.99109</v>
      </c>
      <c r="H360" s="2">
        <f t="shared" si="9"/>
        <v>0.48999999999796273</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99911.61</v>
      </c>
      <c r="D361" s="1">
        <f>'PR-RAS'!E366</f>
        <v>45264.93</v>
      </c>
      <c r="E361" s="1">
        <v>0</v>
      </c>
      <c r="F361" s="1">
        <v>0</v>
      </c>
      <c r="G361" s="2">
        <f t="shared" si="8"/>
        <v>68558.929199999999</v>
      </c>
      <c r="H361" s="2">
        <f t="shared" si="9"/>
        <v>0.45999999999912689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213694.32</v>
      </c>
      <c r="D362" s="1">
        <f>'PR-RAS'!E367</f>
        <v>1766.88</v>
      </c>
      <c r="E362" s="1">
        <v>0</v>
      </c>
      <c r="F362" s="1">
        <v>0</v>
      </c>
      <c r="G362" s="2">
        <f t="shared" si="8"/>
        <v>78419.336880000003</v>
      </c>
      <c r="H362" s="2">
        <f t="shared" si="9"/>
        <v>0.44000000000687578</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41481.08</v>
      </c>
      <c r="D363" s="1">
        <f>'PR-RAS'!E368</f>
        <v>125976.03</v>
      </c>
      <c r="E363" s="1">
        <v>0</v>
      </c>
      <c r="F363" s="1">
        <v>0</v>
      </c>
      <c r="G363" s="2">
        <f t="shared" si="8"/>
        <v>106222.79668</v>
      </c>
      <c r="H363" s="2">
        <f t="shared" si="9"/>
        <v>0.11000000000058208</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89454.69</v>
      </c>
      <c r="D364" s="1">
        <f>'PR-RAS'!E369</f>
        <v>130765.21000000002</v>
      </c>
      <c r="E364" s="1">
        <v>0</v>
      </c>
      <c r="F364" s="1">
        <v>0</v>
      </c>
      <c r="G364" s="2">
        <f t="shared" si="8"/>
        <v>127407.59493000001</v>
      </c>
      <c r="H364" s="2">
        <f t="shared" si="9"/>
        <v>0.52000000001862645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8458.35</v>
      </c>
      <c r="D365" s="1">
        <f>'PR-RAS'!E370</f>
        <v>3447.35</v>
      </c>
      <c r="E365" s="1">
        <v>0</v>
      </c>
      <c r="F365" s="1">
        <v>0</v>
      </c>
      <c r="G365" s="2">
        <f t="shared" si="8"/>
        <v>5588.5101999999997</v>
      </c>
      <c r="H365" s="2">
        <f t="shared" si="9"/>
        <v>0.70000000000027285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8877.25</v>
      </c>
      <c r="D366" s="1">
        <f>'PR-RAS'!E371</f>
        <v>121108.49</v>
      </c>
      <c r="E366" s="1">
        <v>0</v>
      </c>
      <c r="F366" s="1">
        <v>0</v>
      </c>
      <c r="G366" s="2">
        <f t="shared" si="8"/>
        <v>91649.393949999998</v>
      </c>
      <c r="H366" s="2">
        <f t="shared" si="9"/>
        <v>0.74000000000523869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44885.86</v>
      </c>
      <c r="D367" s="1">
        <f>'PR-RAS'!E372</f>
        <v>4366.99</v>
      </c>
      <c r="E367" s="1">
        <v>0</v>
      </c>
      <c r="F367" s="1">
        <v>0</v>
      </c>
      <c r="G367" s="2">
        <f t="shared" si="8"/>
        <v>19624.861439999997</v>
      </c>
      <c r="H367" s="2">
        <f t="shared" si="9"/>
        <v>0.1499999999996362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1842.38</v>
      </c>
      <c r="E369" s="1">
        <v>0</v>
      </c>
      <c r="F369" s="1">
        <v>0</v>
      </c>
      <c r="G369" s="2">
        <f t="shared" si="8"/>
        <v>1355.9916800000001</v>
      </c>
      <c r="H369" s="2">
        <f t="shared" si="9"/>
        <v>0.38000000000010914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27233.23</v>
      </c>
      <c r="D371" s="1">
        <f>'PR-RAS'!E376</f>
        <v>0</v>
      </c>
      <c r="E371" s="1">
        <v>0</v>
      </c>
      <c r="F371" s="1">
        <v>0</v>
      </c>
      <c r="G371" s="2">
        <f t="shared" si="8"/>
        <v>10076.295099999999</v>
      </c>
      <c r="H371" s="2">
        <f t="shared" si="9"/>
        <v>0.22999999999956344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5201.67</v>
      </c>
      <c r="E373" s="1">
        <v>0</v>
      </c>
      <c r="F373" s="1">
        <v>0</v>
      </c>
      <c r="G373" s="2">
        <f t="shared" si="8"/>
        <v>3870.0424800000001</v>
      </c>
      <c r="H373" s="2">
        <f t="shared" si="9"/>
        <v>0.32999999999992724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5201.67</v>
      </c>
      <c r="E374" s="1">
        <v>0</v>
      </c>
      <c r="F374" s="1">
        <v>0</v>
      </c>
      <c r="G374" s="2">
        <f t="shared" si="8"/>
        <v>3880.4458199999999</v>
      </c>
      <c r="H374" s="2">
        <f t="shared" si="9"/>
        <v>0.32999999999992724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9524.6299999999992</v>
      </c>
      <c r="D378" s="1">
        <f>'PR-RAS'!E383</f>
        <v>7867.24</v>
      </c>
      <c r="E378" s="1">
        <v>0</v>
      </c>
      <c r="F378" s="1">
        <v>0</v>
      </c>
      <c r="G378" s="2">
        <f t="shared" si="8"/>
        <v>9522.6844700000001</v>
      </c>
      <c r="H378" s="2">
        <f t="shared" si="9"/>
        <v>0.61000000000058208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9524.6299999999992</v>
      </c>
      <c r="D379" s="1">
        <f>'PR-RAS'!E384</f>
        <v>7867.24</v>
      </c>
      <c r="E379" s="1">
        <v>0</v>
      </c>
      <c r="F379" s="1">
        <v>0</v>
      </c>
      <c r="G379" s="2">
        <f t="shared" si="8"/>
        <v>9547.943580000001</v>
      </c>
      <c r="H379" s="2">
        <f t="shared" si="9"/>
        <v>0.61000000000058208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79427.960000000006</v>
      </c>
      <c r="D386" s="1">
        <f>'PR-RAS'!E391</f>
        <v>109848.23000000001</v>
      </c>
      <c r="E386" s="1">
        <v>0</v>
      </c>
      <c r="F386" s="1">
        <v>0</v>
      </c>
      <c r="G386" s="2">
        <f t="shared" si="8"/>
        <v>115162.90170000002</v>
      </c>
      <c r="H386" s="2">
        <f t="shared" si="9"/>
        <v>0.27000000000407454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11928.46</v>
      </c>
      <c r="D388" s="1">
        <f>'PR-RAS'!E393</f>
        <v>0</v>
      </c>
      <c r="E388" s="1">
        <v>0</v>
      </c>
      <c r="F388" s="1">
        <v>0</v>
      </c>
      <c r="G388" s="2">
        <f t="shared" si="8"/>
        <v>4616.3140199999998</v>
      </c>
      <c r="H388" s="2">
        <f t="shared" si="9"/>
        <v>0.45999999999912689</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41094.300000000003</v>
      </c>
      <c r="D389" s="1">
        <f>'PR-RAS'!E394</f>
        <v>105424.3</v>
      </c>
      <c r="E389" s="1">
        <v>0</v>
      </c>
      <c r="F389" s="1">
        <v>0</v>
      </c>
      <c r="G389" s="2">
        <f t="shared" si="8"/>
        <v>97753.845200000011</v>
      </c>
      <c r="H389" s="2">
        <f t="shared" si="9"/>
        <v>0.60000000000582077</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26405.200000000001</v>
      </c>
      <c r="D390" s="1">
        <f>'PR-RAS'!E395</f>
        <v>4423.93</v>
      </c>
      <c r="E390" s="1">
        <v>0</v>
      </c>
      <c r="F390" s="1">
        <v>0</v>
      </c>
      <c r="G390" s="2">
        <f t="shared" si="8"/>
        <v>13713.440339999999</v>
      </c>
      <c r="H390" s="2">
        <f t="shared" si="9"/>
        <v>0.27000000000043656</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673169.10000000009</v>
      </c>
      <c r="D403" s="1">
        <f>'PR-RAS'!E408</f>
        <v>462619.97000000009</v>
      </c>
      <c r="E403" s="1">
        <v>0</v>
      </c>
      <c r="F403" s="1">
        <v>0</v>
      </c>
      <c r="G403" s="2">
        <f t="shared" si="8"/>
        <v>642560.43408000015</v>
      </c>
      <c r="H403" s="2">
        <f t="shared" si="9"/>
        <v>0.13000000000465661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5360285.1100000003</v>
      </c>
      <c r="D405" s="1">
        <f>'PR-RAS'!E410</f>
        <v>6033454.2199999997</v>
      </c>
      <c r="E405" s="1">
        <v>0</v>
      </c>
      <c r="F405" s="1">
        <v>0</v>
      </c>
      <c r="G405" s="2">
        <f t="shared" si="8"/>
        <v>7040586.1942000007</v>
      </c>
      <c r="H405" s="2">
        <f t="shared" si="9"/>
        <v>0.33000000007450581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2083758.1700000002</v>
      </c>
      <c r="D407" s="1">
        <f>'PR-RAS'!E412</f>
        <v>2816942.9099999997</v>
      </c>
      <c r="E407" s="1">
        <v>0</v>
      </c>
      <c r="F407" s="1">
        <v>0</v>
      </c>
      <c r="G407" s="2">
        <f t="shared" si="8"/>
        <v>3133363.45994</v>
      </c>
      <c r="H407" s="2">
        <f t="shared" si="9"/>
        <v>0.26000000047497451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2139758.87</v>
      </c>
      <c r="D408" s="1">
        <f>'PR-RAS'!E413</f>
        <v>2024392.71</v>
      </c>
      <c r="E408" s="1">
        <v>0</v>
      </c>
      <c r="F408" s="1">
        <v>0</v>
      </c>
      <c r="G408" s="2">
        <f t="shared" si="8"/>
        <v>2518737.5260299998</v>
      </c>
      <c r="H408" s="2">
        <f t="shared" si="9"/>
        <v>0.41999999992549419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792550.19999999972</v>
      </c>
      <c r="E409" s="1">
        <v>0</v>
      </c>
      <c r="F409" s="1">
        <v>0</v>
      </c>
      <c r="G409" s="2">
        <f t="shared" si="8"/>
        <v>646720.96319999977</v>
      </c>
      <c r="H409" s="2">
        <f t="shared" si="9"/>
        <v>0.19999999972060323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56000.699999999953</v>
      </c>
      <c r="D410" s="1">
        <f>'PR-RAS'!E415</f>
        <v>0</v>
      </c>
      <c r="E410" s="1">
        <v>0</v>
      </c>
      <c r="F410" s="1">
        <v>0</v>
      </c>
      <c r="G410" s="2">
        <f t="shared" si="8"/>
        <v>22904.286299999978</v>
      </c>
      <c r="H410" s="2">
        <f t="shared" si="9"/>
        <v>0.30000000004656613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708354.04999999981</v>
      </c>
      <c r="D411" s="1">
        <f>'PR-RAS'!E416</f>
        <v>644825.52000000048</v>
      </c>
      <c r="E411" s="1">
        <v>0</v>
      </c>
      <c r="F411" s="1">
        <v>0</v>
      </c>
      <c r="G411" s="2">
        <f t="shared" si="8"/>
        <v>819182.08690000023</v>
      </c>
      <c r="H411" s="2">
        <f t="shared" si="9"/>
        <v>0.52999999932944775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15529.63</v>
      </c>
      <c r="D413" s="1">
        <f>'PR-RAS'!E418</f>
        <v>362904.19</v>
      </c>
      <c r="E413" s="1">
        <v>0</v>
      </c>
      <c r="F413" s="1">
        <v>0</v>
      </c>
      <c r="G413" s="2">
        <f t="shared" si="8"/>
        <v>305431.26011999999</v>
      </c>
      <c r="H413" s="2">
        <f t="shared" si="9"/>
        <v>0.56000000000312866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222974.32</v>
      </c>
      <c r="D522" s="1">
        <f>'PR-RAS'!E528</f>
        <v>198990.04</v>
      </c>
      <c r="E522" s="1">
        <v>0</v>
      </c>
      <c r="F522" s="1">
        <v>0</v>
      </c>
      <c r="G522" s="2">
        <f t="shared" ref="G522:G809" si="10">(B522/1000)*(C522*1+D522*2)</f>
        <v>323517.24240000005</v>
      </c>
      <c r="H522" s="2">
        <f t="shared" ref="H522:H809" si="11">ABS(C522-ROUND(C522,0))+ABS(D522-ROUND(D522,0))</f>
        <v>0.36000000001513399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222974.32</v>
      </c>
      <c r="D523" s="1">
        <f>'PR-RAS'!E529</f>
        <v>198990.04</v>
      </c>
      <c r="E523" s="1">
        <v>0</v>
      </c>
      <c r="F523" s="1">
        <v>0</v>
      </c>
      <c r="G523" s="2">
        <f t="shared" si="10"/>
        <v>324138.19680000003</v>
      </c>
      <c r="H523" s="2">
        <f t="shared" si="11"/>
        <v>0.36000000001513399</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222974.32</v>
      </c>
      <c r="D557" s="1">
        <f>'PR-RAS'!E563</f>
        <v>198990.04</v>
      </c>
      <c r="E557" s="1">
        <v>0</v>
      </c>
      <c r="F557" s="1">
        <v>0</v>
      </c>
      <c r="G557" s="2">
        <f t="shared" si="10"/>
        <v>345250.64640000003</v>
      </c>
      <c r="H557" s="2">
        <f t="shared" si="11"/>
        <v>0.36000000001513399</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222974.32</v>
      </c>
      <c r="D558" s="1">
        <f>'PR-RAS'!E564</f>
        <v>198990.04</v>
      </c>
      <c r="E558" s="1">
        <v>0</v>
      </c>
      <c r="F558" s="1">
        <v>0</v>
      </c>
      <c r="G558" s="2">
        <f t="shared" si="10"/>
        <v>345871.60080000007</v>
      </c>
      <c r="H558" s="2">
        <f t="shared" si="11"/>
        <v>0.36000000001513399</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222974.32</v>
      </c>
      <c r="D630" s="1">
        <f>'PR-RAS'!E636</f>
        <v>198990.04</v>
      </c>
      <c r="E630" s="1">
        <v>0</v>
      </c>
      <c r="F630" s="1">
        <v>0</v>
      </c>
      <c r="G630" s="2">
        <f t="shared" si="10"/>
        <v>390580.31760000001</v>
      </c>
      <c r="H630" s="2">
        <f t="shared" si="11"/>
        <v>0.36000000001513399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599193.93999999994</v>
      </c>
      <c r="D632" s="1">
        <f>'PR-RAS'!E638</f>
        <v>710321.31</v>
      </c>
      <c r="E632" s="1">
        <v>0</v>
      </c>
      <c r="F632" s="1">
        <v>0</v>
      </c>
      <c r="G632" s="2">
        <f t="shared" si="10"/>
        <v>1274516.8693600001</v>
      </c>
      <c r="H632" s="2">
        <f t="shared" si="11"/>
        <v>0.37000000011175871</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2083758.1700000002</v>
      </c>
      <c r="D633" s="1">
        <f>'PR-RAS'!E639</f>
        <v>2816942.9099999997</v>
      </c>
      <c r="E633" s="1">
        <v>0</v>
      </c>
      <c r="F633" s="1">
        <v>0</v>
      </c>
      <c r="G633" s="2">
        <f t="shared" si="10"/>
        <v>4877551.0016799998</v>
      </c>
      <c r="H633" s="2">
        <f t="shared" si="11"/>
        <v>0.26000000047497451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2362733.19</v>
      </c>
      <c r="D634" s="1">
        <f>'PR-RAS'!E640</f>
        <v>2223382.75</v>
      </c>
      <c r="E634" s="1">
        <v>0</v>
      </c>
      <c r="F634" s="1">
        <v>0</v>
      </c>
      <c r="G634" s="2">
        <f t="shared" si="10"/>
        <v>4310412.6707699997</v>
      </c>
      <c r="H634" s="2">
        <f t="shared" si="11"/>
        <v>0.43999999994412065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593560.15999999968</v>
      </c>
      <c r="E635" s="1">
        <v>0</v>
      </c>
      <c r="F635" s="1">
        <v>0</v>
      </c>
      <c r="G635" s="2">
        <f t="shared" si="10"/>
        <v>752634.28287999961</v>
      </c>
      <c r="H635" s="2">
        <f t="shared" si="11"/>
        <v>0.15999999968335032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278975.01999999979</v>
      </c>
      <c r="D636" s="1">
        <f>'PR-RAS'!E642</f>
        <v>0</v>
      </c>
      <c r="E636" s="1">
        <v>0</v>
      </c>
      <c r="F636" s="1">
        <v>0</v>
      </c>
      <c r="G636" s="2">
        <f t="shared" si="10"/>
        <v>177149.13769999988</v>
      </c>
      <c r="H636" s="2">
        <f t="shared" si="11"/>
        <v>1.9999999785795808E-2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109160.10999999987</v>
      </c>
      <c r="D637" s="1">
        <f>'PR-RAS'!E643</f>
        <v>0</v>
      </c>
      <c r="E637" s="1">
        <v>0</v>
      </c>
      <c r="F637" s="1">
        <v>0</v>
      </c>
      <c r="G637" s="2">
        <f t="shared" si="10"/>
        <v>69425.829959999915</v>
      </c>
      <c r="H637" s="2">
        <f t="shared" si="11"/>
        <v>0.10999999986961484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65495.789999999572</v>
      </c>
      <c r="E638" s="1">
        <v>0</v>
      </c>
      <c r="F638" s="1">
        <v>0</v>
      </c>
      <c r="G638" s="2">
        <f t="shared" si="10"/>
        <v>83441.636459999456</v>
      </c>
      <c r="H638" s="2">
        <f t="shared" si="11"/>
        <v>0.21000000042840838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528064.37000000011</v>
      </c>
      <c r="E639" s="1">
        <v>0</v>
      </c>
      <c r="F639" s="1">
        <v>0</v>
      </c>
      <c r="G639" s="2">
        <f t="shared" si="10"/>
        <v>673810.13612000016</v>
      </c>
      <c r="H639" s="2">
        <f t="shared" si="11"/>
        <v>0.37000000011175871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169814.90999999992</v>
      </c>
      <c r="D640" s="1">
        <f>'PR-RAS'!E646</f>
        <v>0</v>
      </c>
      <c r="E640" s="1">
        <v>0</v>
      </c>
      <c r="F640" s="1">
        <v>0</v>
      </c>
      <c r="G640" s="2">
        <f t="shared" si="10"/>
        <v>108511.72748999995</v>
      </c>
      <c r="H640" s="2">
        <f t="shared" si="11"/>
        <v>9.0000000083819032E-2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120537.94</v>
      </c>
      <c r="D642" s="1">
        <f>'PR-RAS'!E649</f>
        <v>26631.95</v>
      </c>
      <c r="E642" s="1">
        <v>0</v>
      </c>
      <c r="F642" s="1">
        <v>0</v>
      </c>
      <c r="G642" s="2">
        <f t="shared" si="10"/>
        <v>111406.97944</v>
      </c>
      <c r="H642" s="2">
        <f t="shared" si="11"/>
        <v>0.1099999999969441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2193639.0499999998</v>
      </c>
      <c r="D643" s="1">
        <f>'PR-RAS'!E650</f>
        <v>3235557.82</v>
      </c>
      <c r="E643" s="1">
        <v>0</v>
      </c>
      <c r="F643" s="1">
        <v>0</v>
      </c>
      <c r="G643" s="2">
        <f t="shared" si="10"/>
        <v>5562772.5109799998</v>
      </c>
      <c r="H643" s="2">
        <f t="shared" si="11"/>
        <v>0.22999999998137355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2287545.04</v>
      </c>
      <c r="D644" s="1">
        <f>'PR-RAS'!E651</f>
        <v>2780377.36</v>
      </c>
      <c r="E644" s="1">
        <v>0</v>
      </c>
      <c r="F644" s="1">
        <v>0</v>
      </c>
      <c r="G644" s="2">
        <f t="shared" si="10"/>
        <v>5046456.7456799997</v>
      </c>
      <c r="H644" s="2">
        <f t="shared" si="11"/>
        <v>0.39999999990686774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26631.949999999721</v>
      </c>
      <c r="D645" s="1">
        <f>'PR-RAS'!E652</f>
        <v>481812.41000000015</v>
      </c>
      <c r="E645" s="1">
        <v>0</v>
      </c>
      <c r="F645" s="1">
        <v>0</v>
      </c>
      <c r="G645" s="2">
        <f t="shared" si="10"/>
        <v>637725.35988</v>
      </c>
      <c r="H645" s="2">
        <f t="shared" si="11"/>
        <v>0.46000000042840838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13</v>
      </c>
      <c r="D646" s="1">
        <f>'PR-RAS'!E653</f>
        <v>13</v>
      </c>
      <c r="E646" s="1">
        <v>0</v>
      </c>
      <c r="F646" s="1">
        <v>0</v>
      </c>
      <c r="G646" s="2">
        <f t="shared" si="10"/>
        <v>25.155000000000001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v>
      </c>
      <c r="D647" s="1">
        <f>'PR-RAS'!E654</f>
        <v>1</v>
      </c>
      <c r="E647" s="1">
        <v>0</v>
      </c>
      <c r="F647" s="1">
        <v>0</v>
      </c>
      <c r="G647" s="2">
        <f t="shared" si="10"/>
        <v>2.5840000000000001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13</v>
      </c>
      <c r="D648" s="1">
        <f>'PR-RAS'!E655</f>
        <v>13</v>
      </c>
      <c r="E648" s="1">
        <v>0</v>
      </c>
      <c r="F648" s="1">
        <v>0</v>
      </c>
      <c r="G648" s="2">
        <f t="shared" si="10"/>
        <v>25.233000000000001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v>
      </c>
      <c r="D649" s="1">
        <f>'PR-RAS'!E656</f>
        <v>1</v>
      </c>
      <c r="E649" s="1">
        <v>0</v>
      </c>
      <c r="F649" s="1">
        <v>0</v>
      </c>
      <c r="G649" s="2">
        <f t="shared" si="10"/>
        <v>1.944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987.74</v>
      </c>
      <c r="D651" s="1">
        <f>'PR-RAS'!E658</f>
        <v>1974.56</v>
      </c>
      <c r="E651" s="1">
        <v>0</v>
      </c>
      <c r="F651" s="1">
        <v>0</v>
      </c>
      <c r="G651" s="2">
        <f t="shared" si="10"/>
        <v>3208.9589999999998</v>
      </c>
      <c r="H651" s="2">
        <f t="shared" si="11"/>
        <v>0.70000000000004547</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1990.84</v>
      </c>
      <c r="D654" s="1">
        <f>'PR-RAS'!E661</f>
        <v>11565.84</v>
      </c>
      <c r="E654" s="1">
        <v>0</v>
      </c>
      <c r="F654" s="1">
        <v>0</v>
      </c>
      <c r="G654" s="2">
        <f t="shared" si="10"/>
        <v>16405.005560000001</v>
      </c>
      <c r="H654" s="2">
        <f t="shared" si="11"/>
        <v>0.31999999999993634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21235.65</v>
      </c>
      <c r="D655" s="1">
        <f>'PR-RAS'!E662</f>
        <v>22500</v>
      </c>
      <c r="E655" s="1">
        <v>0</v>
      </c>
      <c r="F655" s="1">
        <v>0</v>
      </c>
      <c r="G655" s="2">
        <f t="shared" si="10"/>
        <v>43318.115099999995</v>
      </c>
      <c r="H655" s="2">
        <f t="shared" si="11"/>
        <v>0.34999999999854481</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104851.02</v>
      </c>
      <c r="D687" s="1">
        <f>'PR-RAS'!E694</f>
        <v>0</v>
      </c>
      <c r="E687" s="1">
        <v>0</v>
      </c>
      <c r="F687" s="1">
        <v>0</v>
      </c>
      <c r="G687" s="2">
        <f t="shared" si="10"/>
        <v>71927.79972000001</v>
      </c>
      <c r="H687" s="2">
        <f t="shared" si="11"/>
        <v>2.0000000004074536E-2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59854.5</v>
      </c>
      <c r="E691" s="1">
        <v>0</v>
      </c>
      <c r="F691" s="1">
        <v>0</v>
      </c>
      <c r="G691" s="2">
        <f t="shared" si="10"/>
        <v>82599.209999999992</v>
      </c>
      <c r="H691" s="2">
        <f t="shared" si="11"/>
        <v>0.5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2139.91</v>
      </c>
      <c r="D703" s="1">
        <f>'PR-RAS'!E710</f>
        <v>0</v>
      </c>
      <c r="E703" s="1">
        <v>0</v>
      </c>
      <c r="F703" s="1">
        <v>0</v>
      </c>
      <c r="G703" s="2">
        <f t="shared" si="10"/>
        <v>1502.2168199999999</v>
      </c>
      <c r="H703" s="2">
        <f t="shared" si="11"/>
        <v>9.0000000000145519E-2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398.17</v>
      </c>
      <c r="E710" s="1">
        <v>0</v>
      </c>
      <c r="F710" s="1">
        <v>0</v>
      </c>
      <c r="G710" s="2">
        <f t="shared" si="10"/>
        <v>564.60505999999998</v>
      </c>
      <c r="H710" s="2">
        <f t="shared" si="11"/>
        <v>0.17000000000001592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9608.33</v>
      </c>
      <c r="D711" s="1">
        <f>'PR-RAS'!E718</f>
        <v>9301</v>
      </c>
      <c r="E711" s="1">
        <v>0</v>
      </c>
      <c r="F711" s="1">
        <v>0</v>
      </c>
      <c r="G711" s="2">
        <f t="shared" si="10"/>
        <v>20029.334299999999</v>
      </c>
      <c r="H711" s="2">
        <f t="shared" si="11"/>
        <v>0.32999999999992724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1125.1300000000001</v>
      </c>
      <c r="E712" s="1">
        <v>0</v>
      </c>
      <c r="F712" s="1">
        <v>0</v>
      </c>
      <c r="G712" s="2">
        <f t="shared" si="10"/>
        <v>1599.9348600000001</v>
      </c>
      <c r="H712" s="2">
        <f t="shared" si="11"/>
        <v>0.13000000000010914</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1867.45</v>
      </c>
      <c r="D715" s="1">
        <f>'PR-RAS'!E722</f>
        <v>350.91</v>
      </c>
      <c r="E715" s="1">
        <v>0</v>
      </c>
      <c r="F715" s="1">
        <v>0</v>
      </c>
      <c r="G715" s="2">
        <f t="shared" si="10"/>
        <v>1834.4587799999999</v>
      </c>
      <c r="H715" s="2">
        <f t="shared" si="11"/>
        <v>0.54000000000002046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7161.51</v>
      </c>
      <c r="D718" s="1">
        <f>'PR-RAS'!E725</f>
        <v>6531.45</v>
      </c>
      <c r="E718" s="1">
        <v>0</v>
      </c>
      <c r="F718" s="1">
        <v>0</v>
      </c>
      <c r="G718" s="2">
        <f t="shared" si="10"/>
        <v>14500.901969999999</v>
      </c>
      <c r="H718" s="2">
        <f t="shared" si="11"/>
        <v>0.93999999999959982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2365.11</v>
      </c>
      <c r="E719" s="1">
        <v>0</v>
      </c>
      <c r="F719" s="1">
        <v>0</v>
      </c>
      <c r="G719" s="2">
        <f t="shared" si="10"/>
        <v>3396.2979599999999</v>
      </c>
      <c r="H719" s="2">
        <f t="shared" si="11"/>
        <v>0.11000000000012733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11256.55</v>
      </c>
      <c r="D752" s="1">
        <f>'PR-RAS'!E759</f>
        <v>12395.8</v>
      </c>
      <c r="E752" s="1">
        <v>0</v>
      </c>
      <c r="F752" s="1">
        <v>0</v>
      </c>
      <c r="G752" s="2">
        <f t="shared" si="10"/>
        <v>27072.160649999994</v>
      </c>
      <c r="H752" s="2">
        <f t="shared" si="11"/>
        <v>0.65000000000145519</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3542.46</v>
      </c>
      <c r="D809" s="1">
        <f>'PR-RAS'!E816</f>
        <v>6890.22</v>
      </c>
      <c r="E809" s="1">
        <v>0</v>
      </c>
      <c r="F809" s="1">
        <v>0</v>
      </c>
      <c r="G809" s="2">
        <f t="shared" si="10"/>
        <v>13996.903200000002</v>
      </c>
      <c r="H809" s="2">
        <f t="shared" si="11"/>
        <v>0.68000000000029104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1000</v>
      </c>
      <c r="E810" s="1">
        <v>0</v>
      </c>
      <c r="F810" s="1">
        <v>0</v>
      </c>
      <c r="G810" s="2">
        <f t="shared" ref="G810:G983" si="18">(B810/1000)*(C810*1+D810*2)</f>
        <v>1618</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14732.23</v>
      </c>
      <c r="D812" s="1">
        <f>'PR-RAS'!E819</f>
        <v>33004.080000000002</v>
      </c>
      <c r="E812" s="1">
        <v>0</v>
      </c>
      <c r="F812" s="1">
        <v>0</v>
      </c>
      <c r="G812" s="2">
        <f t="shared" si="18"/>
        <v>65480.456290000002</v>
      </c>
      <c r="H812" s="2">
        <f t="shared" si="19"/>
        <v>0.31000000000130967</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3092.45</v>
      </c>
      <c r="D816" s="1">
        <f>'PR-RAS'!E823</f>
        <v>6530.88</v>
      </c>
      <c r="E816" s="1">
        <v>0</v>
      </c>
      <c r="F816" s="1">
        <v>0</v>
      </c>
      <c r="G816" s="2">
        <f t="shared" si="18"/>
        <v>13165.681149999999</v>
      </c>
      <c r="H816" s="2">
        <f t="shared" si="19"/>
        <v>0.56999999999970896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35400.879999999997</v>
      </c>
      <c r="D817" s="1">
        <f>'PR-RAS'!E824</f>
        <v>28220.65</v>
      </c>
      <c r="E817" s="1">
        <v>0</v>
      </c>
      <c r="F817" s="1">
        <v>0</v>
      </c>
      <c r="G817" s="2">
        <f t="shared" si="18"/>
        <v>74943.218879999986</v>
      </c>
      <c r="H817" s="2">
        <f t="shared" si="19"/>
        <v>0.47000000000116415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820.23</v>
      </c>
      <c r="D818" s="1">
        <f>'PR-RAS'!E825</f>
        <v>0</v>
      </c>
      <c r="E818" s="1">
        <v>0</v>
      </c>
      <c r="F818" s="1">
        <v>0</v>
      </c>
      <c r="G818" s="2">
        <f t="shared" si="18"/>
        <v>670.12790999999993</v>
      </c>
      <c r="H818" s="2">
        <f t="shared" si="19"/>
        <v>0.23000000000001819</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8361.7999999999993</v>
      </c>
      <c r="D821" s="1">
        <f>'PR-RAS'!E828</f>
        <v>18405.79</v>
      </c>
      <c r="E821" s="1">
        <v>0</v>
      </c>
      <c r="F821" s="1">
        <v>0</v>
      </c>
      <c r="G821" s="2">
        <f t="shared" si="18"/>
        <v>37042.171600000001</v>
      </c>
      <c r="H821" s="2">
        <f t="shared" si="19"/>
        <v>0.40999999999985448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4528177.0499999989</v>
      </c>
      <c r="D984" s="6">
        <f>BILANCA!E6</f>
        <v>5606650.5999999996</v>
      </c>
      <c r="E984" s="6">
        <v>0</v>
      </c>
      <c r="F984" s="6">
        <v>0</v>
      </c>
      <c r="G984" s="7">
        <f t="shared" ref="G984:G1241" si="22">B984/1000*C984+B984/500*D984</f>
        <v>15741.47825</v>
      </c>
      <c r="H984" s="7">
        <f t="shared" si="19"/>
        <v>0.44999999925494194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4199896.0299999993</v>
      </c>
      <c r="D985" s="1">
        <f>BILANCA!E7</f>
        <v>4481417.12</v>
      </c>
      <c r="E985" s="1">
        <v>0</v>
      </c>
      <c r="F985" s="1">
        <v>0</v>
      </c>
      <c r="G985" s="2">
        <f t="shared" si="22"/>
        <v>26325.46054</v>
      </c>
      <c r="H985" s="2">
        <f t="shared" si="19"/>
        <v>0.14999999944120646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549313.16999999993</v>
      </c>
      <c r="D986" s="1">
        <f>BILANCA!E8</f>
        <v>585242.94999999995</v>
      </c>
      <c r="E986" s="1">
        <v>0</v>
      </c>
      <c r="F986" s="1">
        <v>0</v>
      </c>
      <c r="G986" s="2">
        <f t="shared" si="22"/>
        <v>5159.3972099999992</v>
      </c>
      <c r="H986" s="2">
        <f t="shared" si="19"/>
        <v>0.21999999997206032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422055.22</v>
      </c>
      <c r="D987" s="1">
        <f>BILANCA!E9</f>
        <v>457985</v>
      </c>
      <c r="E987" s="1">
        <v>0</v>
      </c>
      <c r="F987" s="1">
        <v>0</v>
      </c>
      <c r="G987" s="2">
        <f t="shared" si="22"/>
        <v>5352.10088</v>
      </c>
      <c r="H987" s="2">
        <f t="shared" si="19"/>
        <v>0.21999999997206032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127257.95</v>
      </c>
      <c r="D988" s="1">
        <f>BILANCA!E10</f>
        <v>127257.95</v>
      </c>
      <c r="E988" s="1">
        <v>0</v>
      </c>
      <c r="F988" s="1">
        <v>0</v>
      </c>
      <c r="G988" s="2">
        <f t="shared" si="22"/>
        <v>1908.8692500000002</v>
      </c>
      <c r="H988" s="2">
        <f t="shared" si="19"/>
        <v>0.10000000000582077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3396622.3299999996</v>
      </c>
      <c r="D990" s="1">
        <f>BILANCA!E12</f>
        <v>3542456.1399999997</v>
      </c>
      <c r="E990" s="1">
        <v>0</v>
      </c>
      <c r="F990" s="1">
        <v>0</v>
      </c>
      <c r="G990" s="2">
        <f t="shared" si="22"/>
        <v>73370.742270000002</v>
      </c>
      <c r="H990" s="2">
        <f t="shared" si="19"/>
        <v>0.46999999927356839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2492266.79</v>
      </c>
      <c r="D991" s="1">
        <f>BILANCA!E13</f>
        <v>2510638.7700000005</v>
      </c>
      <c r="E991" s="1">
        <v>0</v>
      </c>
      <c r="F991" s="1">
        <v>0</v>
      </c>
      <c r="G991" s="2">
        <f t="shared" si="22"/>
        <v>60108.354640000005</v>
      </c>
      <c r="H991" s="2">
        <f t="shared" si="19"/>
        <v>0.43999999947845936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24450.99</v>
      </c>
      <c r="D992" s="1">
        <f>BILANCA!E14</f>
        <v>24450.99</v>
      </c>
      <c r="E992" s="1">
        <v>0</v>
      </c>
      <c r="F992" s="1">
        <v>0</v>
      </c>
      <c r="G992" s="2">
        <f t="shared" si="22"/>
        <v>660.17673000000002</v>
      </c>
      <c r="H992" s="2">
        <f t="shared" si="19"/>
        <v>1.9999999996798579E-2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1061689.54</v>
      </c>
      <c r="D993" s="1">
        <f>BILANCA!E15</f>
        <v>1081629.54</v>
      </c>
      <c r="E993" s="1">
        <v>0</v>
      </c>
      <c r="F993" s="1">
        <v>0</v>
      </c>
      <c r="G993" s="2">
        <f t="shared" si="22"/>
        <v>32249.486200000003</v>
      </c>
      <c r="H993" s="2">
        <f t="shared" si="19"/>
        <v>0.91999999992549419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1627578.41</v>
      </c>
      <c r="D994" s="1">
        <f>BILANCA!E16</f>
        <v>1629345.29</v>
      </c>
      <c r="E994" s="1">
        <v>0</v>
      </c>
      <c r="F994" s="1">
        <v>0</v>
      </c>
      <c r="G994" s="2">
        <f t="shared" si="22"/>
        <v>53748.958889999994</v>
      </c>
      <c r="H994" s="2">
        <f t="shared" si="19"/>
        <v>0.69999999995343387</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830967.49</v>
      </c>
      <c r="D995" s="1">
        <f>BILANCA!E17</f>
        <v>956943.52</v>
      </c>
      <c r="E995" s="1">
        <v>0</v>
      </c>
      <c r="F995" s="1">
        <v>0</v>
      </c>
      <c r="G995" s="2">
        <f t="shared" si="22"/>
        <v>32938.254360000006</v>
      </c>
      <c r="H995" s="2">
        <f t="shared" si="19"/>
        <v>0.96999999997206032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1052419.6399999999</v>
      </c>
      <c r="D996" s="1">
        <f>BILANCA!E18</f>
        <v>1181730.57</v>
      </c>
      <c r="E996" s="1">
        <v>0</v>
      </c>
      <c r="F996" s="1">
        <v>0</v>
      </c>
      <c r="G996" s="2">
        <f t="shared" si="22"/>
        <v>44406.450140000001</v>
      </c>
      <c r="H996" s="2">
        <f t="shared" si="19"/>
        <v>0.7900000000372529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207063.76999999996</v>
      </c>
      <c r="D997" s="1">
        <f>BILANCA!E19</f>
        <v>195704.80000000005</v>
      </c>
      <c r="E997" s="1">
        <v>0</v>
      </c>
      <c r="F997" s="1">
        <v>0</v>
      </c>
      <c r="G997" s="2">
        <f t="shared" si="22"/>
        <v>8378.6271800000013</v>
      </c>
      <c r="H997" s="2">
        <f t="shared" si="19"/>
        <v>0.42999999999301508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117449.2</v>
      </c>
      <c r="D998" s="1">
        <f>BILANCA!E20</f>
        <v>120896.55</v>
      </c>
      <c r="E998" s="1">
        <v>0</v>
      </c>
      <c r="F998" s="1">
        <v>0</v>
      </c>
      <c r="G998" s="2">
        <f t="shared" si="22"/>
        <v>5388.6345000000001</v>
      </c>
      <c r="H998" s="2">
        <f t="shared" si="19"/>
        <v>0.64999999999417923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119877.15</v>
      </c>
      <c r="D999" s="1">
        <f>BILANCA!E21</f>
        <v>141228.14000000001</v>
      </c>
      <c r="E999" s="1">
        <v>0</v>
      </c>
      <c r="F999" s="1">
        <v>0</v>
      </c>
      <c r="G999" s="2">
        <f t="shared" si="22"/>
        <v>6437.3348800000003</v>
      </c>
      <c r="H999" s="2">
        <f t="shared" si="19"/>
        <v>0.29000000000814907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117668.22</v>
      </c>
      <c r="D1000" s="1">
        <f>BILANCA!E22</f>
        <v>122035.21</v>
      </c>
      <c r="E1000" s="1">
        <v>0</v>
      </c>
      <c r="F1000" s="1">
        <v>0</v>
      </c>
      <c r="G1000" s="2">
        <f t="shared" si="22"/>
        <v>6149.5568800000001</v>
      </c>
      <c r="H1000" s="2">
        <f t="shared" si="19"/>
        <v>0.430000000007567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10564.4</v>
      </c>
      <c r="D1002" s="1">
        <f>BILANCA!E24</f>
        <v>12406.78</v>
      </c>
      <c r="E1002" s="1">
        <v>0</v>
      </c>
      <c r="F1002" s="1">
        <v>0</v>
      </c>
      <c r="G1002" s="2">
        <f t="shared" si="22"/>
        <v>672.18124</v>
      </c>
      <c r="H1002" s="2">
        <f t="shared" si="19"/>
        <v>0.61999999999898137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6906.4</v>
      </c>
      <c r="D1003" s="1">
        <f>BILANCA!E25</f>
        <v>6906.4</v>
      </c>
      <c r="E1003" s="1">
        <v>0</v>
      </c>
      <c r="F1003" s="1">
        <v>0</v>
      </c>
      <c r="G1003" s="2">
        <f t="shared" si="22"/>
        <v>414.38399999999996</v>
      </c>
      <c r="H1003" s="2">
        <f t="shared" si="19"/>
        <v>0.7999999999992724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82726.59</v>
      </c>
      <c r="D1004" s="1">
        <f>BILANCA!E26</f>
        <v>82726.59</v>
      </c>
      <c r="E1004" s="1">
        <v>0</v>
      </c>
      <c r="F1004" s="1">
        <v>0</v>
      </c>
      <c r="G1004" s="2">
        <f t="shared" si="22"/>
        <v>5211.7751699999999</v>
      </c>
      <c r="H1004" s="2">
        <f t="shared" si="19"/>
        <v>0.82000000000698492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248128.19</v>
      </c>
      <c r="D1006" s="1">
        <f>BILANCA!E28</f>
        <v>290494.87</v>
      </c>
      <c r="E1006" s="1">
        <v>0</v>
      </c>
      <c r="F1006" s="1">
        <v>0</v>
      </c>
      <c r="G1006" s="2">
        <f t="shared" si="22"/>
        <v>19069.712390000001</v>
      </c>
      <c r="H1006" s="2">
        <f t="shared" si="19"/>
        <v>0.32000000000698492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1955.369999999999</v>
      </c>
      <c r="D1007" s="1">
        <f>BILANCA!E29</f>
        <v>4594.7999999999956</v>
      </c>
      <c r="E1007" s="1">
        <v>0</v>
      </c>
      <c r="F1007" s="1">
        <v>0</v>
      </c>
      <c r="G1007" s="2">
        <f t="shared" si="22"/>
        <v>267.47927999999979</v>
      </c>
      <c r="H1007" s="2">
        <f t="shared" si="19"/>
        <v>0.57000000000334694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32786.36</v>
      </c>
      <c r="D1008" s="1">
        <f>BILANCA!E30</f>
        <v>37988.03</v>
      </c>
      <c r="E1008" s="1">
        <v>0</v>
      </c>
      <c r="F1008" s="1">
        <v>0</v>
      </c>
      <c r="G1008" s="2">
        <f t="shared" si="22"/>
        <v>2719.0605</v>
      </c>
      <c r="H1008" s="2">
        <f t="shared" si="19"/>
        <v>0.38999999999941792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30830.99</v>
      </c>
      <c r="D1012" s="1">
        <f>BILANCA!E34</f>
        <v>33393.230000000003</v>
      </c>
      <c r="E1012" s="1">
        <v>0</v>
      </c>
      <c r="F1012" s="1">
        <v>0</v>
      </c>
      <c r="G1012" s="2">
        <f t="shared" si="22"/>
        <v>2830.9060500000005</v>
      </c>
      <c r="H1012" s="2">
        <f t="shared" si="19"/>
        <v>0.24000000000160071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356826.08999999997</v>
      </c>
      <c r="D1013" s="1">
        <f>BILANCA!E35</f>
        <v>363711.61</v>
      </c>
      <c r="E1013" s="1">
        <v>0</v>
      </c>
      <c r="F1013" s="1">
        <v>0</v>
      </c>
      <c r="G1013" s="2">
        <f t="shared" si="22"/>
        <v>32527.479299999999</v>
      </c>
      <c r="H1013" s="2">
        <f t="shared" si="19"/>
        <v>0.47999999998137355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42179.7</v>
      </c>
      <c r="D1014" s="1">
        <f>BILANCA!E36</f>
        <v>50046.94</v>
      </c>
      <c r="E1014" s="1">
        <v>0</v>
      </c>
      <c r="F1014" s="1">
        <v>0</v>
      </c>
      <c r="G1014" s="2">
        <f t="shared" si="22"/>
        <v>4410.4809800000003</v>
      </c>
      <c r="H1014" s="2">
        <f t="shared" si="19"/>
        <v>0.36000000000058208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333088.92</v>
      </c>
      <c r="D1015" s="1">
        <f>BILANCA!E37</f>
        <v>333088.92</v>
      </c>
      <c r="E1015" s="1">
        <v>0</v>
      </c>
      <c r="F1015" s="1">
        <v>0</v>
      </c>
      <c r="G1015" s="2">
        <f t="shared" si="22"/>
        <v>31976.536319999999</v>
      </c>
      <c r="H1015" s="2">
        <f t="shared" si="19"/>
        <v>0.16000000003259629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18442.53</v>
      </c>
      <c r="D1018" s="1">
        <f>BILANCA!E40</f>
        <v>19424.25</v>
      </c>
      <c r="E1018" s="1">
        <v>0</v>
      </c>
      <c r="F1018" s="1">
        <v>0</v>
      </c>
      <c r="G1018" s="2">
        <f t="shared" si="22"/>
        <v>2005.1860500000003</v>
      </c>
      <c r="H1018" s="2">
        <f t="shared" si="19"/>
        <v>0.72000000000116415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37877.760000000002</v>
      </c>
      <c r="D1019" s="1">
        <f>BILANCA!E41</f>
        <v>37877.760000000002</v>
      </c>
      <c r="E1019" s="1">
        <v>0</v>
      </c>
      <c r="F1019" s="1">
        <v>0</v>
      </c>
      <c r="G1019" s="2">
        <f t="shared" si="22"/>
        <v>4090.7980799999996</v>
      </c>
      <c r="H1019" s="2">
        <f t="shared" si="19"/>
        <v>0.47999999999592546</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37877.760000000002</v>
      </c>
      <c r="D1021" s="1">
        <f>BILANCA!E43</f>
        <v>37877.760000000002</v>
      </c>
      <c r="E1021" s="1">
        <v>0</v>
      </c>
      <c r="F1021" s="1">
        <v>0</v>
      </c>
      <c r="G1021" s="2">
        <f t="shared" si="22"/>
        <v>4318.0646400000005</v>
      </c>
      <c r="H1021" s="2">
        <f t="shared" si="19"/>
        <v>0.47999999999592546</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300632.55</v>
      </c>
      <c r="D1023" s="1">
        <f>BILANCA!E45</f>
        <v>429928.39999999997</v>
      </c>
      <c r="E1023" s="1">
        <v>0</v>
      </c>
      <c r="F1023" s="1">
        <v>0</v>
      </c>
      <c r="G1023" s="2">
        <f t="shared" si="22"/>
        <v>46419.573999999993</v>
      </c>
      <c r="H1023" s="2">
        <f t="shared" si="19"/>
        <v>0.84999999997671694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33814.65</v>
      </c>
      <c r="D1025" s="1">
        <f>BILANCA!E47</f>
        <v>33814.65</v>
      </c>
      <c r="E1025" s="1">
        <v>0</v>
      </c>
      <c r="F1025" s="1">
        <v>0</v>
      </c>
      <c r="G1025" s="2">
        <f t="shared" si="22"/>
        <v>4260.6459000000004</v>
      </c>
      <c r="H1025" s="2">
        <f t="shared" si="19"/>
        <v>0.69999999999708962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72730.89</v>
      </c>
      <c r="D1026" s="1">
        <f>BILANCA!E48</f>
        <v>82030.89</v>
      </c>
      <c r="E1026" s="1">
        <v>0</v>
      </c>
      <c r="F1026" s="1">
        <v>0</v>
      </c>
      <c r="G1026" s="2">
        <f t="shared" si="22"/>
        <v>10182.084809999998</v>
      </c>
      <c r="H1026" s="2">
        <f t="shared" si="19"/>
        <v>0.22000000000116415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216850.53</v>
      </c>
      <c r="D1027" s="1">
        <f>BILANCA!E49</f>
        <v>342723.69</v>
      </c>
      <c r="E1027" s="1">
        <v>0</v>
      </c>
      <c r="F1027" s="1">
        <v>0</v>
      </c>
      <c r="G1027" s="2">
        <f t="shared" si="22"/>
        <v>39701.108039999999</v>
      </c>
      <c r="H1027" s="2">
        <f t="shared" si="19"/>
        <v>0.77999999999883585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22763.52</v>
      </c>
      <c r="D1028" s="1">
        <f>BILANCA!E50</f>
        <v>28640.83</v>
      </c>
      <c r="E1028" s="1">
        <v>0</v>
      </c>
      <c r="F1028" s="1">
        <v>0</v>
      </c>
      <c r="G1028" s="2">
        <f t="shared" si="22"/>
        <v>3602.0331000000001</v>
      </c>
      <c r="H1028" s="2">
        <f t="shared" si="19"/>
        <v>0.64999999999781721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246810.09</v>
      </c>
      <c r="D1034" s="1">
        <f>BILANCA!E56</f>
        <v>246810.09</v>
      </c>
      <c r="E1034" s="1">
        <v>0</v>
      </c>
      <c r="F1034" s="1">
        <v>0</v>
      </c>
      <c r="G1034" s="2">
        <f t="shared" si="22"/>
        <v>37761.943769999998</v>
      </c>
      <c r="H1034" s="2">
        <f t="shared" si="19"/>
        <v>0.17999999999301508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246810.09</v>
      </c>
      <c r="D1035" s="1">
        <f>BILANCA!E57</f>
        <v>246810.09</v>
      </c>
      <c r="E1035" s="1">
        <v>0</v>
      </c>
      <c r="F1035" s="1">
        <v>0</v>
      </c>
      <c r="G1035" s="2">
        <f t="shared" si="22"/>
        <v>38502.374039999995</v>
      </c>
      <c r="H1035" s="2">
        <f t="shared" si="19"/>
        <v>0.17999999999301508</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7150.44</v>
      </c>
      <c r="D1041" s="1">
        <f>BILANCA!E63</f>
        <v>106907.94</v>
      </c>
      <c r="E1041" s="1">
        <v>0</v>
      </c>
      <c r="F1041" s="1">
        <v>0</v>
      </c>
      <c r="G1041" s="2">
        <f t="shared" si="22"/>
        <v>12816.046560000001</v>
      </c>
      <c r="H1041" s="2">
        <f t="shared" si="19"/>
        <v>0.49999999999727152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7150.44</v>
      </c>
      <c r="D1042" s="1">
        <f>BILANCA!E64</f>
        <v>106907.94</v>
      </c>
      <c r="E1042" s="1">
        <v>0</v>
      </c>
      <c r="F1042" s="1">
        <v>0</v>
      </c>
      <c r="G1042" s="2">
        <f t="shared" si="22"/>
        <v>13037.012879999998</v>
      </c>
      <c r="H1042" s="2">
        <f t="shared" si="19"/>
        <v>0.49999999999727152</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328281.02</v>
      </c>
      <c r="D1046" s="1">
        <f>BILANCA!E68</f>
        <v>1125233.48</v>
      </c>
      <c r="E1046" s="1">
        <v>0</v>
      </c>
      <c r="F1046" s="1">
        <v>0</v>
      </c>
      <c r="G1046" s="2">
        <f t="shared" si="22"/>
        <v>162461.12273999999</v>
      </c>
      <c r="H1046" s="2">
        <f t="shared" si="19"/>
        <v>0.5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26631.95</v>
      </c>
      <c r="D1047" s="1">
        <f>BILANCA!E69</f>
        <v>481812.41000000003</v>
      </c>
      <c r="E1047" s="1">
        <v>0</v>
      </c>
      <c r="F1047" s="1">
        <v>0</v>
      </c>
      <c r="G1047" s="2">
        <f t="shared" si="22"/>
        <v>63376.433280000005</v>
      </c>
      <c r="H1047" s="2">
        <f t="shared" si="19"/>
        <v>0.46000000003186869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26196.79</v>
      </c>
      <c r="D1048" s="1">
        <f>BILANCA!E70</f>
        <v>480344.91000000003</v>
      </c>
      <c r="E1048" s="1">
        <v>0</v>
      </c>
      <c r="F1048" s="1">
        <v>0</v>
      </c>
      <c r="G1048" s="2">
        <f t="shared" si="22"/>
        <v>64147.629650000003</v>
      </c>
      <c r="H1048" s="2">
        <f t="shared" si="19"/>
        <v>0.29999999996653059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26100.75</v>
      </c>
      <c r="D1050" s="1">
        <f>BILANCA!E72</f>
        <v>480219.89</v>
      </c>
      <c r="E1050" s="1">
        <v>0</v>
      </c>
      <c r="F1050" s="1">
        <v>0</v>
      </c>
      <c r="G1050" s="2">
        <f t="shared" si="22"/>
        <v>66098.215510000009</v>
      </c>
      <c r="H1050" s="2">
        <f t="shared" si="19"/>
        <v>0.35999999998603016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96.04</v>
      </c>
      <c r="D1052" s="1">
        <f>BILANCA!E74</f>
        <v>125.02</v>
      </c>
      <c r="E1052" s="1">
        <v>0</v>
      </c>
      <c r="F1052" s="1">
        <v>0</v>
      </c>
      <c r="G1052" s="2">
        <f t="shared" si="22"/>
        <v>23.879520000000003</v>
      </c>
      <c r="H1052" s="2">
        <f t="shared" si="19"/>
        <v>6.0000000000002274E-2</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435.16</v>
      </c>
      <c r="D1054" s="1">
        <f>BILANCA!E76</f>
        <v>1467.5</v>
      </c>
      <c r="E1054" s="1">
        <v>0</v>
      </c>
      <c r="F1054" s="1">
        <v>0</v>
      </c>
      <c r="G1054" s="2">
        <f t="shared" si="22"/>
        <v>239.28135999999998</v>
      </c>
      <c r="H1054" s="2">
        <f t="shared" si="19"/>
        <v>0.66000000000002501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3162.37</v>
      </c>
      <c r="D1056" s="1">
        <f>BILANCA!E78</f>
        <v>4339.47</v>
      </c>
      <c r="E1056" s="1">
        <v>0</v>
      </c>
      <c r="F1056" s="1">
        <v>0</v>
      </c>
      <c r="G1056" s="2">
        <f t="shared" si="22"/>
        <v>864.41562999999996</v>
      </c>
      <c r="H1056" s="2">
        <f t="shared" si="19"/>
        <v>0.84000000000014552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939.68</v>
      </c>
      <c r="D1060" s="1">
        <f>BILANCA!E82</f>
        <v>939.68</v>
      </c>
      <c r="E1060" s="1">
        <v>0</v>
      </c>
      <c r="F1060" s="1">
        <v>0</v>
      </c>
      <c r="G1060" s="2">
        <f t="shared" si="22"/>
        <v>217.06607999999997</v>
      </c>
      <c r="H1060" s="2">
        <f t="shared" si="19"/>
        <v>0.64000000000010004</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2222.69</v>
      </c>
      <c r="D1064" s="1">
        <f>BILANCA!E86</f>
        <v>3399.79</v>
      </c>
      <c r="E1064" s="1">
        <v>0</v>
      </c>
      <c r="F1064" s="1">
        <v>0</v>
      </c>
      <c r="G1064" s="2">
        <f t="shared" si="22"/>
        <v>730.80386999999996</v>
      </c>
      <c r="H1064" s="2">
        <f t="shared" si="19"/>
        <v>0.51999999999998181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284836.42</v>
      </c>
      <c r="D1112" s="1">
        <f>BILANCA!E134</f>
        <v>284836.42</v>
      </c>
      <c r="E1112" s="1">
        <v>0</v>
      </c>
      <c r="F1112" s="1">
        <v>0</v>
      </c>
      <c r="G1112" s="2">
        <f t="shared" si="22"/>
        <v>110231.69454</v>
      </c>
      <c r="H1112" s="2">
        <f t="shared" si="23"/>
        <v>0.83999999996740371</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284836.42</v>
      </c>
      <c r="D1113" s="1">
        <f>BILANCA!E135</f>
        <v>284836.42</v>
      </c>
      <c r="E1113" s="1">
        <v>0</v>
      </c>
      <c r="F1113" s="1">
        <v>0</v>
      </c>
      <c r="G1113" s="2">
        <f t="shared" si="22"/>
        <v>111086.20379999999</v>
      </c>
      <c r="H1113" s="2">
        <f t="shared" si="23"/>
        <v>0.83999999996740371</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284836.42</v>
      </c>
      <c r="D1117" s="1">
        <f>BILANCA!E139</f>
        <v>284836.42</v>
      </c>
      <c r="E1117" s="1">
        <v>0</v>
      </c>
      <c r="F1117" s="1">
        <v>0</v>
      </c>
      <c r="G1117" s="2">
        <f t="shared" si="22"/>
        <v>114504.24084000001</v>
      </c>
      <c r="H1117" s="2">
        <f t="shared" si="23"/>
        <v>0.83999999996740371</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13650.279999999999</v>
      </c>
      <c r="D1124" s="1">
        <f>BILANCA!E146</f>
        <v>354245.18000000005</v>
      </c>
      <c r="E1124" s="1">
        <v>0</v>
      </c>
      <c r="F1124" s="1">
        <v>0</v>
      </c>
      <c r="G1124" s="2">
        <f t="shared" si="22"/>
        <v>101821.83024000001</v>
      </c>
      <c r="H1124" s="2">
        <f t="shared" si="23"/>
        <v>0.46000000005005859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20838.34</v>
      </c>
      <c r="D1125" s="1">
        <f>BILANCA!E147</f>
        <v>7880.19</v>
      </c>
      <c r="E1125" s="1">
        <v>0</v>
      </c>
      <c r="F1125" s="1">
        <v>0</v>
      </c>
      <c r="G1125" s="2">
        <f t="shared" si="22"/>
        <v>5197.0182399999994</v>
      </c>
      <c r="H1125" s="2">
        <f t="shared" si="23"/>
        <v>0.52999999999974534</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4543.8500000000004</v>
      </c>
      <c r="D1136" s="1">
        <f>BILANCA!E158</f>
        <v>10594.85</v>
      </c>
      <c r="E1136" s="1">
        <v>0</v>
      </c>
      <c r="F1136" s="1">
        <v>0</v>
      </c>
      <c r="G1136" s="2">
        <f t="shared" si="22"/>
        <v>3937.23315</v>
      </c>
      <c r="H1136" s="2">
        <f t="shared" si="23"/>
        <v>0.2999999999992724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161849.57999999999</v>
      </c>
      <c r="D1137" s="1">
        <f>BILANCA!E159</f>
        <v>353238.03</v>
      </c>
      <c r="E1137" s="1">
        <v>0</v>
      </c>
      <c r="F1137" s="1">
        <v>0</v>
      </c>
      <c r="G1137" s="2">
        <f t="shared" si="22"/>
        <v>133722.14856</v>
      </c>
      <c r="H1137" s="2">
        <f t="shared" si="23"/>
        <v>0.45000000004074536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822.88</v>
      </c>
      <c r="D1140" s="1">
        <f>BILANCA!E162</f>
        <v>13437.09</v>
      </c>
      <c r="E1140" s="1">
        <v>0</v>
      </c>
      <c r="F1140" s="1">
        <v>0</v>
      </c>
      <c r="G1140" s="2">
        <f t="shared" si="22"/>
        <v>4348.4384199999995</v>
      </c>
      <c r="H1140" s="2">
        <f t="shared" si="23"/>
        <v>0.21000000000015007</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174404.37</v>
      </c>
      <c r="D1141" s="1">
        <f>BILANCA!E163</f>
        <v>30904.98</v>
      </c>
      <c r="E1141" s="1">
        <v>0</v>
      </c>
      <c r="F1141" s="1">
        <v>0</v>
      </c>
      <c r="G1141" s="2">
        <f t="shared" si="22"/>
        <v>37321.864139999998</v>
      </c>
      <c r="H1141" s="2">
        <f t="shared" si="23"/>
        <v>0.38999999999577994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4528177.0499999989</v>
      </c>
      <c r="D1152" s="1">
        <f>BILANCA!E175</f>
        <v>5606650.6000000006</v>
      </c>
      <c r="E1152" s="1">
        <v>0</v>
      </c>
      <c r="F1152" s="1">
        <v>0</v>
      </c>
      <c r="G1152" s="2">
        <f t="shared" si="22"/>
        <v>2660309.8242500001</v>
      </c>
      <c r="H1152" s="2">
        <f t="shared" si="23"/>
        <v>0.44999999832361937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356835.52</v>
      </c>
      <c r="D1153" s="1">
        <f>BILANCA!E176</f>
        <v>168259.39</v>
      </c>
      <c r="E1153" s="1">
        <v>0</v>
      </c>
      <c r="F1153" s="1">
        <v>0</v>
      </c>
      <c r="G1153" s="2">
        <f t="shared" si="22"/>
        <v>117870.23100000001</v>
      </c>
      <c r="H1153" s="2">
        <f t="shared" si="23"/>
        <v>0.86999999999534339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165916.07999999999</v>
      </c>
      <c r="D1154" s="1">
        <f>BILANCA!E177</f>
        <v>100076.53</v>
      </c>
      <c r="E1154" s="1">
        <v>0</v>
      </c>
      <c r="F1154" s="1">
        <v>0</v>
      </c>
      <c r="G1154" s="2">
        <f t="shared" si="22"/>
        <v>62597.822939999998</v>
      </c>
      <c r="H1154" s="2">
        <f t="shared" si="23"/>
        <v>0.54999999998835847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24114.9</v>
      </c>
      <c r="D1155" s="1">
        <f>BILANCA!E178</f>
        <v>29759.31</v>
      </c>
      <c r="E1155" s="1">
        <v>0</v>
      </c>
      <c r="F1155" s="1">
        <v>0</v>
      </c>
      <c r="G1155" s="2">
        <f t="shared" si="22"/>
        <v>14384.96544</v>
      </c>
      <c r="H1155" s="2">
        <f t="shared" si="23"/>
        <v>0.40999999999985448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133772.54</v>
      </c>
      <c r="D1156" s="1">
        <f>BILANCA!E179</f>
        <v>64211.97</v>
      </c>
      <c r="E1156" s="1">
        <v>0</v>
      </c>
      <c r="F1156" s="1">
        <v>0</v>
      </c>
      <c r="G1156" s="2">
        <f t="shared" si="22"/>
        <v>45359.991039999994</v>
      </c>
      <c r="H1156" s="2">
        <f t="shared" si="23"/>
        <v>0.48999999999068677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107.55</v>
      </c>
      <c r="D1157" s="1">
        <f>BILANCA!E180</f>
        <v>231.75</v>
      </c>
      <c r="E1157" s="1">
        <v>0</v>
      </c>
      <c r="F1157" s="1">
        <v>0</v>
      </c>
      <c r="G1157" s="2">
        <f t="shared" si="22"/>
        <v>99.362700000000004</v>
      </c>
      <c r="H1157" s="2">
        <f t="shared" si="23"/>
        <v>0.70000000000000284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107.55</v>
      </c>
      <c r="D1160" s="1">
        <f>BILANCA!E183</f>
        <v>231.75</v>
      </c>
      <c r="E1160" s="1">
        <v>0</v>
      </c>
      <c r="F1160" s="1">
        <v>0</v>
      </c>
      <c r="G1160" s="2">
        <f t="shared" si="22"/>
        <v>101.07584999999999</v>
      </c>
      <c r="H1160" s="2">
        <f t="shared" si="23"/>
        <v>0.70000000000000284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746.57</v>
      </c>
      <c r="D1161" s="1">
        <f>BILANCA!E184</f>
        <v>250</v>
      </c>
      <c r="E1161" s="1">
        <v>0</v>
      </c>
      <c r="F1161" s="1">
        <v>0</v>
      </c>
      <c r="G1161" s="2">
        <f t="shared" si="22"/>
        <v>221.88946000000001</v>
      </c>
      <c r="H1161" s="2">
        <f t="shared" si="23"/>
        <v>0.42999999999994998</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5630.95</v>
      </c>
      <c r="D1163" s="1">
        <f>BILANCA!E186</f>
        <v>2542.2399999999998</v>
      </c>
      <c r="E1163" s="1">
        <v>0</v>
      </c>
      <c r="F1163" s="1">
        <v>0</v>
      </c>
      <c r="G1163" s="2">
        <f t="shared" si="22"/>
        <v>1928.7773999999999</v>
      </c>
      <c r="H1163" s="2">
        <f t="shared" si="23"/>
        <v>0.28999999999996362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1543.57</v>
      </c>
      <c r="D1165" s="1">
        <f>BILANCA!E188</f>
        <v>3081.26</v>
      </c>
      <c r="E1165" s="1">
        <v>0</v>
      </c>
      <c r="F1165" s="1">
        <v>0</v>
      </c>
      <c r="G1165" s="2">
        <f t="shared" si="22"/>
        <v>1402.50838</v>
      </c>
      <c r="H1165" s="2">
        <f t="shared" si="23"/>
        <v>0.69000000000028194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131194.18</v>
      </c>
      <c r="D1166" s="1">
        <f>BILANCA!E189</f>
        <v>68182.86</v>
      </c>
      <c r="E1166" s="1">
        <v>0</v>
      </c>
      <c r="F1166" s="1">
        <v>0</v>
      </c>
      <c r="G1166" s="2">
        <f t="shared" si="22"/>
        <v>48963.4617</v>
      </c>
      <c r="H1166" s="2">
        <f t="shared" si="23"/>
        <v>0.319999999992433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59725.26</v>
      </c>
      <c r="D1183" s="1">
        <f>BILANCA!E206</f>
        <v>0</v>
      </c>
      <c r="E1183" s="1">
        <v>0</v>
      </c>
      <c r="F1183" s="1">
        <v>0</v>
      </c>
      <c r="G1183" s="2">
        <f t="shared" si="22"/>
        <v>11945.052000000001</v>
      </c>
      <c r="H1183" s="2">
        <f t="shared" si="23"/>
        <v>0.26000000000203727</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59725.26</v>
      </c>
      <c r="D1184" s="1">
        <f>BILANCA!E207</f>
        <v>0</v>
      </c>
      <c r="E1184" s="1">
        <v>0</v>
      </c>
      <c r="F1184" s="1">
        <v>0</v>
      </c>
      <c r="G1184" s="2">
        <f t="shared" si="22"/>
        <v>12004.777260000001</v>
      </c>
      <c r="H1184" s="2">
        <f t="shared" si="23"/>
        <v>0.26000000000203727</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59725.26</v>
      </c>
      <c r="D1194" s="1">
        <f>BILANCA!E217</f>
        <v>0</v>
      </c>
      <c r="E1194" s="1">
        <v>0</v>
      </c>
      <c r="F1194" s="1">
        <v>0</v>
      </c>
      <c r="G1194" s="2">
        <f t="shared" si="22"/>
        <v>12602.029860000001</v>
      </c>
      <c r="H1194" s="2">
        <f t="shared" si="23"/>
        <v>0.26000000000203727</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4171341.5299999993</v>
      </c>
      <c r="D1214" s="1">
        <f>BILANCA!E237</f>
        <v>5438391.2100000009</v>
      </c>
      <c r="E1214" s="1">
        <v>0</v>
      </c>
      <c r="F1214" s="1">
        <v>0</v>
      </c>
      <c r="G1214" s="2">
        <f t="shared" si="22"/>
        <v>3476116.6324500004</v>
      </c>
      <c r="H1214" s="2">
        <f t="shared" si="23"/>
        <v>0.68000000156462193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4325626.8199999994</v>
      </c>
      <c r="D1215" s="1">
        <f>BILANCA!E238</f>
        <v>4547422.6500000004</v>
      </c>
      <c r="E1215" s="1">
        <v>0</v>
      </c>
      <c r="F1215" s="1">
        <v>0</v>
      </c>
      <c r="G1215" s="2">
        <f t="shared" si="22"/>
        <v>3113549.5318399998</v>
      </c>
      <c r="H1215" s="2">
        <f t="shared" si="23"/>
        <v>0.53000000026077032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4523791.7299999995</v>
      </c>
      <c r="D1216" s="1">
        <f>BILANCA!E239</f>
        <v>4805312.82</v>
      </c>
      <c r="E1216" s="1">
        <v>0</v>
      </c>
      <c r="F1216" s="1">
        <v>0</v>
      </c>
      <c r="G1216" s="2">
        <f t="shared" si="22"/>
        <v>3293319.2472100002</v>
      </c>
      <c r="H1216" s="2">
        <f t="shared" si="23"/>
        <v>0.45000000018626451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4281717.3099999996</v>
      </c>
      <c r="D1217" s="1">
        <f>BILANCA!E240</f>
        <v>4563238.4000000004</v>
      </c>
      <c r="E1217" s="1">
        <v>0</v>
      </c>
      <c r="F1217" s="1">
        <v>0</v>
      </c>
      <c r="G1217" s="2">
        <f t="shared" si="22"/>
        <v>3137517.4217400001</v>
      </c>
      <c r="H1217" s="2">
        <f t="shared" si="23"/>
        <v>0.7099999999627471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242074.42</v>
      </c>
      <c r="D1218" s="1">
        <f>BILANCA!E241</f>
        <v>242074.42</v>
      </c>
      <c r="E1218" s="1">
        <v>0</v>
      </c>
      <c r="F1218" s="1">
        <v>0</v>
      </c>
      <c r="G1218" s="2">
        <f t="shared" si="22"/>
        <v>170662.46610000002</v>
      </c>
      <c r="H1218" s="2">
        <f t="shared" si="23"/>
        <v>0.84000000002561137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198164.91</v>
      </c>
      <c r="D1219" s="1">
        <f>BILANCA!E242</f>
        <v>257890.17</v>
      </c>
      <c r="E1219" s="1">
        <v>0</v>
      </c>
      <c r="F1219" s="1">
        <v>0</v>
      </c>
      <c r="G1219" s="2">
        <f t="shared" si="22"/>
        <v>168491.079</v>
      </c>
      <c r="H1219" s="2">
        <f t="shared" si="23"/>
        <v>0.26000000000931323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198164.91</v>
      </c>
      <c r="D1220" s="1">
        <f>BILANCA!E243</f>
        <v>257890.17</v>
      </c>
      <c r="E1220" s="1">
        <v>0</v>
      </c>
      <c r="F1220" s="1">
        <v>0</v>
      </c>
      <c r="G1220" s="2">
        <f t="shared" si="22"/>
        <v>169205.02424999999</v>
      </c>
      <c r="H1220" s="2">
        <f t="shared" si="23"/>
        <v>0.26000000000931323</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-169814.91000000015</v>
      </c>
      <c r="D1222" s="1">
        <f>BILANCA!E245</f>
        <v>528064.37000000011</v>
      </c>
      <c r="E1222" s="1">
        <v>0</v>
      </c>
      <c r="F1222" s="1">
        <v>0</v>
      </c>
      <c r="G1222" s="2">
        <f t="shared" si="22"/>
        <v>211829.00537</v>
      </c>
      <c r="H1222" s="2">
        <f t="shared" si="23"/>
        <v>0.4599999999627471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6602795.1399999997</v>
      </c>
      <c r="D1223" s="1">
        <f>BILANCA!E246</f>
        <v>7300674.4199999999</v>
      </c>
      <c r="E1223" s="1">
        <v>0</v>
      </c>
      <c r="F1223" s="1">
        <v>0</v>
      </c>
      <c r="G1223" s="2">
        <f t="shared" si="22"/>
        <v>5088994.5551999994</v>
      </c>
      <c r="H1223" s="2">
        <f t="shared" si="23"/>
        <v>0.55999999959021807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6602795.1399999997</v>
      </c>
      <c r="D1224" s="1">
        <f>BILANCA!E247</f>
        <v>7300674.4199999999</v>
      </c>
      <c r="E1224" s="1">
        <v>0</v>
      </c>
      <c r="F1224" s="1">
        <v>0</v>
      </c>
      <c r="G1224" s="2">
        <f t="shared" si="22"/>
        <v>5110198.6991799995</v>
      </c>
      <c r="H1224" s="2">
        <f t="shared" si="23"/>
        <v>0.55999999959021807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6772610.0499999998</v>
      </c>
      <c r="D1227" s="1">
        <f>BILANCA!E250</f>
        <v>6772610.0499999998</v>
      </c>
      <c r="E1227" s="1">
        <v>0</v>
      </c>
      <c r="F1227" s="1">
        <v>0</v>
      </c>
      <c r="G1227" s="2">
        <f t="shared" si="22"/>
        <v>4957550.5565999998</v>
      </c>
      <c r="H1227" s="2">
        <f t="shared" si="23"/>
        <v>9.999999962747097E-2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6033454.2199999997</v>
      </c>
      <c r="D1229" s="1">
        <f>BILANCA!E252</f>
        <v>6033454.2199999997</v>
      </c>
      <c r="E1229" s="1">
        <v>0</v>
      </c>
      <c r="F1229" s="1">
        <v>0</v>
      </c>
      <c r="G1229" s="2">
        <f t="shared" si="22"/>
        <v>4452689.2143599996</v>
      </c>
      <c r="H1229" s="2">
        <f t="shared" si="23"/>
        <v>0.43999999947845936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739155.83</v>
      </c>
      <c r="D1230" s="1">
        <f>BILANCA!E253</f>
        <v>739155.83</v>
      </c>
      <c r="E1230" s="1">
        <v>0</v>
      </c>
      <c r="F1230" s="1">
        <v>0</v>
      </c>
      <c r="G1230" s="2">
        <f t="shared" si="22"/>
        <v>547714.47002999997</v>
      </c>
      <c r="H1230" s="2">
        <f t="shared" si="23"/>
        <v>0.34000000008381903</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15529.62</v>
      </c>
      <c r="D1232" s="1">
        <f>BILANCA!E255</f>
        <v>362904.19</v>
      </c>
      <c r="E1232" s="1">
        <v>0</v>
      </c>
      <c r="F1232" s="1">
        <v>0</v>
      </c>
      <c r="G1232" s="2">
        <f t="shared" si="22"/>
        <v>184593.16200000001</v>
      </c>
      <c r="H1232" s="2">
        <f t="shared" si="23"/>
        <v>0.57000000000152795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188054.65</v>
      </c>
      <c r="D1240" s="1">
        <f>BILANCA!E264</f>
        <v>385150.16</v>
      </c>
      <c r="E1240" s="1">
        <v>0</v>
      </c>
      <c r="F1240" s="1">
        <v>0</v>
      </c>
      <c r="G1240" s="2">
        <f t="shared" si="22"/>
        <v>246297.22729000001</v>
      </c>
      <c r="H1240" s="2">
        <f t="shared" si="23"/>
        <v>0.5099999999802094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2222.69</v>
      </c>
      <c r="D1244" s="1">
        <f>BILANCA!E268</f>
        <v>3399.79</v>
      </c>
      <c r="E1244" s="1">
        <v>0</v>
      </c>
      <c r="F1244" s="1">
        <v>0</v>
      </c>
      <c r="G1244" s="2">
        <f t="shared" si="24"/>
        <v>2354.8124699999998</v>
      </c>
      <c r="H1244" s="2">
        <f t="shared" si="23"/>
        <v>0.51999999999998181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165916.07999999999</v>
      </c>
      <c r="D1263" s="1">
        <f>BILANCA!E287</f>
        <v>100076.53</v>
      </c>
      <c r="E1263" s="1">
        <v>0</v>
      </c>
      <c r="F1263" s="1">
        <v>0</v>
      </c>
      <c r="G1263" s="2">
        <f t="shared" si="24"/>
        <v>102499.35920000001</v>
      </c>
      <c r="H1263" s="2">
        <f t="shared" si="23"/>
        <v>0.54999999998835847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131194.18</v>
      </c>
      <c r="D1265" s="1">
        <f>BILANCA!E289</f>
        <v>68182.86</v>
      </c>
      <c r="E1265" s="1">
        <v>0</v>
      </c>
      <c r="F1265" s="1">
        <v>0</v>
      </c>
      <c r="G1265" s="2">
        <f t="shared" si="24"/>
        <v>75451.891799999983</v>
      </c>
      <c r="H1265" s="2">
        <f t="shared" si="23"/>
        <v>0.319999999992433</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59725.26</v>
      </c>
      <c r="D1269" s="1">
        <f>BILANCA!E293</f>
        <v>0</v>
      </c>
      <c r="E1269" s="1">
        <v>0</v>
      </c>
      <c r="F1269" s="1">
        <v>0</v>
      </c>
      <c r="G1269" s="2">
        <f t="shared" si="24"/>
        <v>17081.424360000001</v>
      </c>
      <c r="H1269" s="2">
        <f t="shared" si="23"/>
        <v>0.26000000000203727</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1543.57</v>
      </c>
      <c r="D1274" s="1">
        <f>BILANCA!E298</f>
        <v>3081.26</v>
      </c>
      <c r="E1274" s="1">
        <v>0</v>
      </c>
      <c r="F1274" s="1">
        <v>0</v>
      </c>
      <c r="G1274" s="2">
        <f t="shared" si="24"/>
        <v>2242.47219</v>
      </c>
      <c r="H1274" s="2">
        <f t="shared" si="23"/>
        <v>0.69000000000028194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676363.54</v>
      </c>
      <c r="D1299" s="6">
        <f>'RAS-funkcijski'!E5</f>
        <v>728167.72000000009</v>
      </c>
      <c r="E1299" s="6">
        <v>0</v>
      </c>
      <c r="F1299" s="6">
        <v>0</v>
      </c>
      <c r="G1299" s="7">
        <f t="shared" si="24"/>
        <v>2132.6989800000001</v>
      </c>
      <c r="H1299" s="7">
        <f t="shared" si="23"/>
        <v>0.73999999987427145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7162</v>
      </c>
      <c r="D1300" s="1">
        <f>'RAS-funkcijski'!E6</f>
        <v>10285.16</v>
      </c>
      <c r="E1300" s="1">
        <v>0</v>
      </c>
      <c r="F1300" s="1">
        <v>0</v>
      </c>
      <c r="G1300" s="2">
        <f t="shared" si="24"/>
        <v>55.464639999999996</v>
      </c>
      <c r="H1300" s="2">
        <f t="shared" si="23"/>
        <v>0.15999999999985448</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7162</v>
      </c>
      <c r="D1301" s="1">
        <f>'RAS-funkcijski'!E7</f>
        <v>10285.16</v>
      </c>
      <c r="E1301" s="1">
        <v>0</v>
      </c>
      <c r="F1301" s="1">
        <v>0</v>
      </c>
      <c r="G1301" s="2">
        <f t="shared" si="24"/>
        <v>83.196960000000004</v>
      </c>
      <c r="H1301" s="2">
        <f t="shared" si="23"/>
        <v>0.15999999999985448</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669201.54</v>
      </c>
      <c r="D1307" s="1">
        <f>'RAS-funkcijski'!E13</f>
        <v>717882.56</v>
      </c>
      <c r="E1307" s="1">
        <v>0</v>
      </c>
      <c r="F1307" s="1">
        <v>0</v>
      </c>
      <c r="G1307" s="2">
        <f t="shared" si="24"/>
        <v>18944.699939999999</v>
      </c>
      <c r="H1307" s="2">
        <f t="shared" si="23"/>
        <v>0.89999999990686774</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259767</v>
      </c>
      <c r="D1308" s="1">
        <f>'RAS-funkcijski'!E14</f>
        <v>292738.8</v>
      </c>
      <c r="E1308" s="1">
        <v>0</v>
      </c>
      <c r="F1308" s="1">
        <v>0</v>
      </c>
      <c r="G1308" s="2">
        <f t="shared" si="24"/>
        <v>8452.4459999999999</v>
      </c>
      <c r="H1308" s="2">
        <f t="shared" si="23"/>
        <v>0.20000000001164153</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409434.54</v>
      </c>
      <c r="D1310" s="1">
        <f>'RAS-funkcijski'!E16</f>
        <v>425143.76</v>
      </c>
      <c r="E1310" s="1">
        <v>0</v>
      </c>
      <c r="F1310" s="1">
        <v>0</v>
      </c>
      <c r="G1310" s="2">
        <f t="shared" si="24"/>
        <v>15116.664720000001</v>
      </c>
      <c r="H1310" s="2">
        <f t="shared" si="23"/>
        <v>0.70000000001164153</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3728</v>
      </c>
      <c r="D1316" s="1">
        <f>'RAS-funkcijski'!E22</f>
        <v>350.91</v>
      </c>
      <c r="E1316" s="1">
        <v>0</v>
      </c>
      <c r="F1316" s="1">
        <v>0</v>
      </c>
      <c r="G1316" s="2">
        <f t="shared" si="24"/>
        <v>79.736760000000004</v>
      </c>
      <c r="H1316" s="2">
        <f t="shared" si="23"/>
        <v>8.9999999999974989E-2</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3728</v>
      </c>
      <c r="D1318" s="1">
        <f>'RAS-funkcijski'!E24</f>
        <v>350.91</v>
      </c>
      <c r="E1318" s="1">
        <v>0</v>
      </c>
      <c r="F1318" s="1">
        <v>0</v>
      </c>
      <c r="G1318" s="2">
        <f t="shared" si="24"/>
        <v>88.596400000000003</v>
      </c>
      <c r="H1318" s="2">
        <f t="shared" si="23"/>
        <v>8.9999999999974989E-2</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85385</v>
      </c>
      <c r="D1322" s="1">
        <f>'RAS-funkcijski'!E28</f>
        <v>130521.03000000001</v>
      </c>
      <c r="E1322" s="1">
        <v>0</v>
      </c>
      <c r="F1322" s="1">
        <v>0</v>
      </c>
      <c r="G1322" s="2">
        <f t="shared" si="24"/>
        <v>8314.2494400000014</v>
      </c>
      <c r="H1322" s="2">
        <f t="shared" si="23"/>
        <v>3.0000000013387762E-2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71135</v>
      </c>
      <c r="D1324" s="1">
        <f>'RAS-funkcijski'!E30</f>
        <v>116264.52</v>
      </c>
      <c r="E1324" s="1">
        <v>0</v>
      </c>
      <c r="F1324" s="1">
        <v>0</v>
      </c>
      <c r="G1324" s="2">
        <f t="shared" si="24"/>
        <v>7895.2650400000002</v>
      </c>
      <c r="H1324" s="2">
        <f t="shared" si="23"/>
        <v>0.47999999999592546</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1842.38</v>
      </c>
      <c r="E1327" s="1">
        <v>0</v>
      </c>
      <c r="F1327" s="1">
        <v>0</v>
      </c>
      <c r="G1327" s="2">
        <f t="shared" si="24"/>
        <v>106.85804000000002</v>
      </c>
      <c r="H1327" s="2">
        <f t="shared" si="23"/>
        <v>0.38000000000010914</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14250</v>
      </c>
      <c r="D1328" s="1">
        <f>'RAS-funkcijski'!E34</f>
        <v>12414.13</v>
      </c>
      <c r="E1328" s="1">
        <v>0</v>
      </c>
      <c r="F1328" s="1">
        <v>0</v>
      </c>
      <c r="G1328" s="2">
        <f t="shared" si="24"/>
        <v>1172.3478</v>
      </c>
      <c r="H1328" s="2">
        <f t="shared" si="23"/>
        <v>0.12999999999919964</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113857</v>
      </c>
      <c r="D1329" s="1">
        <f>'RAS-funkcijski'!E35</f>
        <v>103523.4</v>
      </c>
      <c r="E1329" s="1">
        <v>0</v>
      </c>
      <c r="F1329" s="1">
        <v>0</v>
      </c>
      <c r="G1329" s="2">
        <f t="shared" si="24"/>
        <v>9948.0177999999996</v>
      </c>
      <c r="H1329" s="2">
        <f t="shared" si="23"/>
        <v>0.39999999999417923</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11259</v>
      </c>
      <c r="D1330" s="1">
        <f>'RAS-funkcijski'!E36</f>
        <v>12395.8</v>
      </c>
      <c r="E1330" s="1">
        <v>0</v>
      </c>
      <c r="F1330" s="1">
        <v>0</v>
      </c>
      <c r="G1330" s="2">
        <f t="shared" si="24"/>
        <v>1153.6192000000001</v>
      </c>
      <c r="H1330" s="2">
        <f t="shared" si="23"/>
        <v>0.2000000000007276</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11259</v>
      </c>
      <c r="D1331" s="1">
        <f>'RAS-funkcijski'!E37</f>
        <v>12395.8</v>
      </c>
      <c r="E1331" s="1">
        <v>0</v>
      </c>
      <c r="F1331" s="1">
        <v>0</v>
      </c>
      <c r="G1331" s="2">
        <f t="shared" si="24"/>
        <v>1189.6698000000001</v>
      </c>
      <c r="H1331" s="2">
        <f t="shared" si="23"/>
        <v>0.2000000000007276</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43895</v>
      </c>
      <c r="D1348" s="1">
        <f>'RAS-funkcijski'!E54</f>
        <v>35636.35</v>
      </c>
      <c r="E1348" s="1">
        <v>0</v>
      </c>
      <c r="F1348" s="1">
        <v>0</v>
      </c>
      <c r="G1348" s="2">
        <f t="shared" si="24"/>
        <v>5758.3850000000002</v>
      </c>
      <c r="H1348" s="2">
        <f t="shared" si="27"/>
        <v>0.34999999999854481</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43895</v>
      </c>
      <c r="D1349" s="1">
        <f>'RAS-funkcijski'!E55</f>
        <v>35636.35</v>
      </c>
      <c r="E1349" s="1">
        <v>0</v>
      </c>
      <c r="F1349" s="1">
        <v>0</v>
      </c>
      <c r="G1349" s="2">
        <f t="shared" si="24"/>
        <v>5873.5527000000002</v>
      </c>
      <c r="H1349" s="2">
        <f t="shared" si="27"/>
        <v>0.34999999999854481</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58703</v>
      </c>
      <c r="D1355" s="1">
        <f>'RAS-funkcijski'!E61</f>
        <v>55491.25</v>
      </c>
      <c r="E1355" s="1">
        <v>0</v>
      </c>
      <c r="F1355" s="1">
        <v>0</v>
      </c>
      <c r="G1355" s="2">
        <f t="shared" si="24"/>
        <v>9672.0735000000004</v>
      </c>
      <c r="H1355" s="2">
        <f t="shared" si="27"/>
        <v>0.25</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58703</v>
      </c>
      <c r="D1358" s="1">
        <f>'RAS-funkcijski'!E64</f>
        <v>55491.25</v>
      </c>
      <c r="E1358" s="1">
        <v>0</v>
      </c>
      <c r="F1358" s="1">
        <v>0</v>
      </c>
      <c r="G1358" s="2">
        <f t="shared" si="24"/>
        <v>10181.129999999999</v>
      </c>
      <c r="H1358" s="2">
        <f t="shared" si="27"/>
        <v>0.25</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124965.31</v>
      </c>
      <c r="E1369" s="1">
        <v>0</v>
      </c>
      <c r="F1369" s="1">
        <v>0</v>
      </c>
      <c r="G1369" s="2">
        <f t="shared" si="24"/>
        <v>17745.074019999996</v>
      </c>
      <c r="H1369" s="2">
        <f t="shared" si="27"/>
        <v>0.30999999999767169</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124965.31</v>
      </c>
      <c r="E1370" s="1">
        <v>0</v>
      </c>
      <c r="F1370" s="1">
        <v>0</v>
      </c>
      <c r="G1370" s="2">
        <f t="shared" si="24"/>
        <v>17995.004639999999</v>
      </c>
      <c r="H1370" s="2">
        <f t="shared" si="27"/>
        <v>0.30999999999767169</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1051891</v>
      </c>
      <c r="D1376" s="1">
        <f>'RAS-funkcijski'!E82</f>
        <v>586794.05999999994</v>
      </c>
      <c r="E1376" s="1">
        <v>0</v>
      </c>
      <c r="F1376" s="1">
        <v>0</v>
      </c>
      <c r="G1376" s="2">
        <f t="shared" si="24"/>
        <v>173587.37135999999</v>
      </c>
      <c r="H1376" s="2">
        <f t="shared" si="27"/>
        <v>5.9999999939464033E-2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924670</v>
      </c>
      <c r="D1378" s="1">
        <f>'RAS-funkcijski'!E84</f>
        <v>434637.1</v>
      </c>
      <c r="E1378" s="1">
        <v>0</v>
      </c>
      <c r="F1378" s="1">
        <v>0</v>
      </c>
      <c r="G1378" s="2">
        <f t="shared" si="24"/>
        <v>143515.53600000002</v>
      </c>
      <c r="H1378" s="2">
        <f t="shared" si="27"/>
        <v>9.9999999976716936E-2</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127221</v>
      </c>
      <c r="D1380" s="1">
        <f>'RAS-funkcijski'!E86</f>
        <v>152156.96</v>
      </c>
      <c r="E1380" s="1">
        <v>0</v>
      </c>
      <c r="F1380" s="1">
        <v>0</v>
      </c>
      <c r="G1380" s="2">
        <f t="shared" si="24"/>
        <v>35385.863440000001</v>
      </c>
      <c r="H1380" s="2">
        <f t="shared" si="27"/>
        <v>4.0000000008149073E-2</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17685</v>
      </c>
      <c r="D1383" s="1">
        <f>'RAS-funkcijski'!E89</f>
        <v>21606.84</v>
      </c>
      <c r="E1383" s="1">
        <v>0</v>
      </c>
      <c r="F1383" s="1">
        <v>0</v>
      </c>
      <c r="G1383" s="2">
        <f t="shared" si="24"/>
        <v>5176.3878000000004</v>
      </c>
      <c r="H1383" s="2">
        <f t="shared" si="27"/>
        <v>0.15999999999985448</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15927</v>
      </c>
      <c r="D1388" s="1">
        <f>'RAS-funkcijski'!E94</f>
        <v>18378</v>
      </c>
      <c r="E1388" s="1">
        <v>0</v>
      </c>
      <c r="F1388" s="1">
        <v>0</v>
      </c>
      <c r="G1388" s="2">
        <f t="shared" si="24"/>
        <v>4741.4699999999993</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15927</v>
      </c>
      <c r="D1389" s="1">
        <f>'RAS-funkcijski'!E95</f>
        <v>18378</v>
      </c>
      <c r="E1389" s="1">
        <v>0</v>
      </c>
      <c r="F1389" s="1">
        <v>0</v>
      </c>
      <c r="G1389" s="2">
        <f t="shared" si="24"/>
        <v>4794.1530000000002</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1758</v>
      </c>
      <c r="D1400" s="1">
        <f>'RAS-funkcijski'!E106</f>
        <v>3228.84</v>
      </c>
      <c r="E1400" s="1">
        <v>0</v>
      </c>
      <c r="F1400" s="1">
        <v>0</v>
      </c>
      <c r="G1400" s="2">
        <f t="shared" si="24"/>
        <v>837.99936000000002</v>
      </c>
      <c r="H1400" s="2">
        <f t="shared" si="27"/>
        <v>0.15999999999985448</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58949.33</v>
      </c>
      <c r="D1401" s="1">
        <f>'RAS-funkcijski'!E107</f>
        <v>103273.86</v>
      </c>
      <c r="E1401" s="1">
        <v>0</v>
      </c>
      <c r="F1401" s="1">
        <v>0</v>
      </c>
      <c r="G1401" s="2">
        <f t="shared" si="24"/>
        <v>27346.19615</v>
      </c>
      <c r="H1401" s="2">
        <f t="shared" si="27"/>
        <v>0.47000000000116415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32959.449999999997</v>
      </c>
      <c r="E1402" s="1">
        <v>0</v>
      </c>
      <c r="F1402" s="1">
        <v>0</v>
      </c>
      <c r="G1402" s="2">
        <f t="shared" si="24"/>
        <v>6855.565599999999</v>
      </c>
      <c r="H1402" s="2">
        <f t="shared" si="27"/>
        <v>0.44999999999708962</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58949.33</v>
      </c>
      <c r="D1403" s="1">
        <f>'RAS-funkcijski'!E109</f>
        <v>61771.43</v>
      </c>
      <c r="E1403" s="1">
        <v>0</v>
      </c>
      <c r="F1403" s="1">
        <v>0</v>
      </c>
      <c r="G1403" s="2">
        <f t="shared" si="24"/>
        <v>19161.679949999998</v>
      </c>
      <c r="H1403" s="2">
        <f t="shared" si="27"/>
        <v>0.76000000000203727</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8542.98</v>
      </c>
      <c r="E1407" s="1">
        <v>0</v>
      </c>
      <c r="F1407" s="1">
        <v>0</v>
      </c>
      <c r="G1407" s="2">
        <f t="shared" si="24"/>
        <v>1862.3696399999999</v>
      </c>
      <c r="H1407" s="2">
        <f t="shared" si="27"/>
        <v>2.0000000000436557E-2</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55554</v>
      </c>
      <c r="D1408" s="1">
        <f>'RAS-funkcijski'!E114</f>
        <v>127328.59</v>
      </c>
      <c r="E1408" s="1">
        <v>0</v>
      </c>
      <c r="F1408" s="1">
        <v>0</v>
      </c>
      <c r="G1408" s="2">
        <f t="shared" si="24"/>
        <v>34123.229800000001</v>
      </c>
      <c r="H1408" s="2">
        <f t="shared" si="27"/>
        <v>0.41000000000349246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2654</v>
      </c>
      <c r="D1409" s="1">
        <f>'RAS-funkcijski'!E115</f>
        <v>49213.36</v>
      </c>
      <c r="E1409" s="1">
        <v>0</v>
      </c>
      <c r="F1409" s="1">
        <v>0</v>
      </c>
      <c r="G1409" s="2">
        <f t="shared" si="24"/>
        <v>11219.959919999999</v>
      </c>
      <c r="H1409" s="2">
        <f t="shared" si="27"/>
        <v>0.36000000000058208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46231.66</v>
      </c>
      <c r="E1410" s="1">
        <v>0</v>
      </c>
      <c r="F1410" s="1">
        <v>0</v>
      </c>
      <c r="G1410" s="2">
        <f t="shared" si="24"/>
        <v>10355.89184</v>
      </c>
      <c r="H1410" s="2">
        <f t="shared" si="27"/>
        <v>0.33999999999650754</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2654</v>
      </c>
      <c r="D1411" s="1">
        <f>'RAS-funkcijski'!E117</f>
        <v>2981.7</v>
      </c>
      <c r="E1411" s="1">
        <v>0</v>
      </c>
      <c r="F1411" s="1">
        <v>0</v>
      </c>
      <c r="G1411" s="2">
        <f t="shared" si="24"/>
        <v>973.76620000000003</v>
      </c>
      <c r="H1411" s="2">
        <f t="shared" si="27"/>
        <v>0.3000000000001819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52900</v>
      </c>
      <c r="D1422" s="1">
        <f>'RAS-funkcijski'!E128</f>
        <v>78115.23</v>
      </c>
      <c r="E1422" s="1">
        <v>0</v>
      </c>
      <c r="F1422" s="1">
        <v>0</v>
      </c>
      <c r="G1422" s="2">
        <f t="shared" si="24"/>
        <v>25932.177040000002</v>
      </c>
      <c r="H1422" s="2">
        <f t="shared" si="27"/>
        <v>0.22999999999592546</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76346</v>
      </c>
      <c r="D1423" s="1">
        <f>'RAS-funkcijski'!E129</f>
        <v>97860.989999999991</v>
      </c>
      <c r="E1423" s="1">
        <v>0</v>
      </c>
      <c r="F1423" s="1">
        <v>0</v>
      </c>
      <c r="G1423" s="2">
        <f t="shared" si="24"/>
        <v>34008.497499999998</v>
      </c>
      <c r="H1423" s="2">
        <f t="shared" si="27"/>
        <v>1.0000000009313226E-2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1000</v>
      </c>
      <c r="E1424" s="1">
        <v>0</v>
      </c>
      <c r="F1424" s="1">
        <v>0</v>
      </c>
      <c r="G1424" s="2">
        <f t="shared" si="24"/>
        <v>252</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1000</v>
      </c>
      <c r="E1426" s="1">
        <v>0</v>
      </c>
      <c r="F1426" s="1">
        <v>0</v>
      </c>
      <c r="G1426" s="2">
        <f t="shared" si="24"/>
        <v>256</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820</v>
      </c>
      <c r="D1427" s="1">
        <f>'RAS-funkcijski'!E133</f>
        <v>0</v>
      </c>
      <c r="E1427" s="1">
        <v>0</v>
      </c>
      <c r="F1427" s="1">
        <v>0</v>
      </c>
      <c r="G1427" s="2">
        <f t="shared" si="24"/>
        <v>105.78</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68892</v>
      </c>
      <c r="D1429" s="1">
        <f>'RAS-funkcijski'!E135</f>
        <v>88465.23</v>
      </c>
      <c r="E1429" s="1">
        <v>0</v>
      </c>
      <c r="F1429" s="1">
        <v>0</v>
      </c>
      <c r="G1429" s="2">
        <f t="shared" si="24"/>
        <v>32202.742259999999</v>
      </c>
      <c r="H1429" s="2">
        <f t="shared" si="27"/>
        <v>0.22999999999592546</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6634</v>
      </c>
      <c r="D1432" s="1">
        <f>'RAS-funkcijski'!E138</f>
        <v>8395.76</v>
      </c>
      <c r="E1432" s="1">
        <v>0</v>
      </c>
      <c r="F1432" s="1">
        <v>0</v>
      </c>
      <c r="G1432" s="2">
        <f t="shared" si="24"/>
        <v>3139.0196800000003</v>
      </c>
      <c r="H1432" s="2">
        <f t="shared" si="27"/>
        <v>0.23999999999978172</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2139758.87</v>
      </c>
      <c r="D1435" s="13">
        <f>'RAS-funkcijski'!E141</f>
        <v>2024392.7100000004</v>
      </c>
      <c r="E1435" s="13">
        <v>0</v>
      </c>
      <c r="F1435" s="13">
        <v>0</v>
      </c>
      <c r="G1435" s="14">
        <f t="shared" si="24"/>
        <v>847830.56773000013</v>
      </c>
      <c r="H1435" s="14">
        <f t="shared" si="27"/>
        <v>0.41999999945983291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356835.52</v>
      </c>
      <c r="D1480" s="6"/>
      <c r="E1480" s="6">
        <v>0</v>
      </c>
      <c r="F1480" s="6">
        <v>0</v>
      </c>
      <c r="G1480" s="7">
        <f t="shared" ref="G1480:G1580" si="34">B1480/1000*C1480</f>
        <v>356.83552000000003</v>
      </c>
      <c r="H1480" s="7">
        <f t="shared" ref="H1480:H1580" si="35">ABS(C1480-ROUND(C1480,0))</f>
        <v>0.47999999998137355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1710023.1700000002</v>
      </c>
      <c r="D1481" s="1">
        <v>0</v>
      </c>
      <c r="E1481" s="1">
        <v>0</v>
      </c>
      <c r="F1481" s="1">
        <v>0</v>
      </c>
      <c r="G1481" s="2">
        <f t="shared" si="34"/>
        <v>3420.0463400000003</v>
      </c>
      <c r="H1481" s="2">
        <f t="shared" si="35"/>
        <v>0.17000000015832484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1247426.8500000001</v>
      </c>
      <c r="D1483" s="1">
        <v>0</v>
      </c>
      <c r="E1483" s="1">
        <v>0</v>
      </c>
      <c r="F1483" s="1">
        <v>0</v>
      </c>
      <c r="G1483" s="2">
        <f t="shared" si="34"/>
        <v>4989.7074000000002</v>
      </c>
      <c r="H1483" s="2">
        <f t="shared" si="35"/>
        <v>0.14999999990686774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310230.53000000003</v>
      </c>
      <c r="D1484" s="1">
        <v>0</v>
      </c>
      <c r="E1484" s="1">
        <v>0</v>
      </c>
      <c r="F1484" s="1">
        <v>0</v>
      </c>
      <c r="G1484" s="2">
        <f t="shared" si="34"/>
        <v>1551.1526500000002</v>
      </c>
      <c r="H1484" s="2">
        <f t="shared" si="35"/>
        <v>0.46999999997206032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801800.7</v>
      </c>
      <c r="D1485" s="1">
        <v>0</v>
      </c>
      <c r="E1485" s="1">
        <v>0</v>
      </c>
      <c r="F1485" s="1">
        <v>0</v>
      </c>
      <c r="G1485" s="2">
        <f t="shared" si="34"/>
        <v>4810.8041999999996</v>
      </c>
      <c r="H1485" s="2">
        <f t="shared" si="35"/>
        <v>0.30000000004656613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2745.48</v>
      </c>
      <c r="D1486" s="1">
        <v>0</v>
      </c>
      <c r="E1486" s="1">
        <v>0</v>
      </c>
      <c r="F1486" s="1">
        <v>0</v>
      </c>
      <c r="G1486" s="2">
        <f t="shared" si="34"/>
        <v>19.218360000000001</v>
      </c>
      <c r="H1486" s="2">
        <f t="shared" si="35"/>
        <v>0.48000000000001819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12395.8</v>
      </c>
      <c r="D1487" s="1">
        <v>0</v>
      </c>
      <c r="E1487" s="1">
        <v>0</v>
      </c>
      <c r="F1487" s="1">
        <v>0</v>
      </c>
      <c r="G1487" s="2">
        <f t="shared" si="34"/>
        <v>99.166399999999996</v>
      </c>
      <c r="H1487" s="2">
        <f t="shared" si="35"/>
        <v>0.2000000000007276</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752.5</v>
      </c>
      <c r="D1488" s="1">
        <v>0</v>
      </c>
      <c r="E1488" s="1">
        <v>0</v>
      </c>
      <c r="F1488" s="1">
        <v>0</v>
      </c>
      <c r="G1488" s="2">
        <f>B1488/1000*C1488</f>
        <v>6.7724999999999991</v>
      </c>
      <c r="H1488" s="2">
        <f>ABS(C1488-ROUND(C1488,0))</f>
        <v>0.5</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30696.61</v>
      </c>
      <c r="D1489" s="1">
        <v>0</v>
      </c>
      <c r="E1489" s="1">
        <v>0</v>
      </c>
      <c r="F1489" s="1">
        <v>0</v>
      </c>
      <c r="G1489" s="2">
        <f t="shared" si="34"/>
        <v>306.96610000000004</v>
      </c>
      <c r="H1489" s="2">
        <f t="shared" si="35"/>
        <v>0.38999999999941792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340</v>
      </c>
      <c r="D1490" s="1">
        <v>0</v>
      </c>
      <c r="E1490" s="1">
        <v>0</v>
      </c>
      <c r="F1490" s="1">
        <v>0</v>
      </c>
      <c r="G1490" s="2">
        <f t="shared" si="34"/>
        <v>3.7399999999999998</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88465.23</v>
      </c>
      <c r="D1491" s="1">
        <v>0</v>
      </c>
      <c r="E1491" s="1">
        <v>0</v>
      </c>
      <c r="F1491" s="1">
        <v>0</v>
      </c>
      <c r="G1491" s="2">
        <f t="shared" si="34"/>
        <v>1061.58276</v>
      </c>
      <c r="H1491" s="2">
        <f t="shared" si="35"/>
        <v>0.22999999999592546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462596.32</v>
      </c>
      <c r="D1492" s="1">
        <v>0</v>
      </c>
      <c r="E1492" s="1">
        <v>0</v>
      </c>
      <c r="F1492" s="1">
        <v>0</v>
      </c>
      <c r="G1492" s="2">
        <f t="shared" si="34"/>
        <v>6013.75216</v>
      </c>
      <c r="H1492" s="2">
        <f t="shared" si="35"/>
        <v>0.32000000000698492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1898599.3000000005</v>
      </c>
      <c r="D1499" s="1">
        <v>0</v>
      </c>
      <c r="E1499" s="1">
        <v>0</v>
      </c>
      <c r="F1499" s="1">
        <v>0</v>
      </c>
      <c r="G1499" s="2">
        <f t="shared" si="34"/>
        <v>37971.986000000012</v>
      </c>
      <c r="H1499" s="2">
        <f t="shared" si="35"/>
        <v>0.30000000051222742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1313266.4000000004</v>
      </c>
      <c r="D1501" s="1">
        <v>0</v>
      </c>
      <c r="E1501" s="1">
        <v>0</v>
      </c>
      <c r="F1501" s="1">
        <v>0</v>
      </c>
      <c r="G1501" s="2">
        <f t="shared" si="34"/>
        <v>28891.860800000006</v>
      </c>
      <c r="H1501" s="2">
        <f t="shared" si="35"/>
        <v>0.40000000037252903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304586.12</v>
      </c>
      <c r="D1502" s="1">
        <v>0</v>
      </c>
      <c r="E1502" s="1">
        <v>0</v>
      </c>
      <c r="F1502" s="1">
        <v>0</v>
      </c>
      <c r="G1502" s="2">
        <f t="shared" si="34"/>
        <v>7005.4807599999995</v>
      </c>
      <c r="H1502" s="2">
        <f t="shared" si="35"/>
        <v>0.11999999999534339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871361.27</v>
      </c>
      <c r="D1503" s="1">
        <v>0</v>
      </c>
      <c r="E1503" s="1">
        <v>0</v>
      </c>
      <c r="F1503" s="1">
        <v>0</v>
      </c>
      <c r="G1503" s="2">
        <f t="shared" si="34"/>
        <v>20912.670480000001</v>
      </c>
      <c r="H1503" s="2">
        <f t="shared" si="35"/>
        <v>0.27000000001862645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2621.2800000000002</v>
      </c>
      <c r="D1504" s="1">
        <v>0</v>
      </c>
      <c r="E1504" s="1">
        <v>0</v>
      </c>
      <c r="F1504" s="1">
        <v>0</v>
      </c>
      <c r="G1504" s="2">
        <f t="shared" si="34"/>
        <v>65.532000000000011</v>
      </c>
      <c r="H1504" s="2">
        <f t="shared" si="35"/>
        <v>0.28000000000020009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12892.37</v>
      </c>
      <c r="D1505" s="1">
        <v>0</v>
      </c>
      <c r="E1505" s="1">
        <v>0</v>
      </c>
      <c r="F1505" s="1">
        <v>0</v>
      </c>
      <c r="G1505" s="2">
        <f t="shared" si="34"/>
        <v>335.20161999999999</v>
      </c>
      <c r="H1505" s="2">
        <f t="shared" si="35"/>
        <v>0.37000000000080036</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752.5</v>
      </c>
      <c r="D1506" s="1">
        <v>0</v>
      </c>
      <c r="E1506" s="1">
        <v>0</v>
      </c>
      <c r="F1506" s="1">
        <v>0</v>
      </c>
      <c r="G1506" s="2">
        <f>B1506/1000*C1506</f>
        <v>20.317499999999999</v>
      </c>
      <c r="H1506" s="2">
        <f>ABS(C1506-ROUND(C1506,0))</f>
        <v>0.5</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33785.32</v>
      </c>
      <c r="D1507" s="1">
        <v>0</v>
      </c>
      <c r="E1507" s="1">
        <v>0</v>
      </c>
      <c r="F1507" s="1">
        <v>0</v>
      </c>
      <c r="G1507" s="2">
        <f t="shared" si="34"/>
        <v>945.98896000000002</v>
      </c>
      <c r="H1507" s="2">
        <f t="shared" si="35"/>
        <v>0.31999999999970896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340</v>
      </c>
      <c r="D1508" s="1">
        <v>0</v>
      </c>
      <c r="E1508" s="1">
        <v>0</v>
      </c>
      <c r="F1508" s="1">
        <v>0</v>
      </c>
      <c r="G1508" s="2">
        <f t="shared" si="34"/>
        <v>9.8600000000000012</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86927.54</v>
      </c>
      <c r="D1509" s="1">
        <v>0</v>
      </c>
      <c r="E1509" s="1">
        <v>0</v>
      </c>
      <c r="F1509" s="1">
        <v>0</v>
      </c>
      <c r="G1509" s="2">
        <f t="shared" si="34"/>
        <v>2607.8261999999995</v>
      </c>
      <c r="H1509" s="2">
        <f t="shared" si="35"/>
        <v>0.46000000000640284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525607.64</v>
      </c>
      <c r="D1510" s="1">
        <v>0</v>
      </c>
      <c r="E1510" s="1">
        <v>0</v>
      </c>
      <c r="F1510" s="1">
        <v>0</v>
      </c>
      <c r="G1510" s="2">
        <f t="shared" si="34"/>
        <v>16293.83684</v>
      </c>
      <c r="H1510" s="2">
        <f t="shared" si="35"/>
        <v>0.35999999998603016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59725.26</v>
      </c>
      <c r="D1511" s="1">
        <v>0</v>
      </c>
      <c r="E1511" s="1">
        <v>0</v>
      </c>
      <c r="F1511" s="1">
        <v>0</v>
      </c>
      <c r="G1511" s="2">
        <f t="shared" si="34"/>
        <v>1911.2083200000002</v>
      </c>
      <c r="H1511" s="2">
        <f t="shared" si="35"/>
        <v>0.26000000000203727</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59725.26</v>
      </c>
      <c r="D1515" s="1">
        <v>0</v>
      </c>
      <c r="E1515" s="1">
        <v>0</v>
      </c>
      <c r="F1515" s="1">
        <v>0</v>
      </c>
      <c r="G1515" s="2">
        <f t="shared" si="34"/>
        <v>2150.1093599999999</v>
      </c>
      <c r="H1515" s="2">
        <f t="shared" si="35"/>
        <v>0.26000000000203727</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168259.38999999966</v>
      </c>
      <c r="D1517" s="1">
        <v>0</v>
      </c>
      <c r="E1517" s="1">
        <v>0</v>
      </c>
      <c r="F1517" s="1">
        <v>0</v>
      </c>
      <c r="G1517" s="2">
        <f t="shared" si="34"/>
        <v>6393.8568199999872</v>
      </c>
      <c r="H1517" s="2">
        <f t="shared" si="35"/>
        <v>0.38999999966472387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47660.05</v>
      </c>
      <c r="D1518" s="1">
        <v>0</v>
      </c>
      <c r="E1518" s="1">
        <v>0</v>
      </c>
      <c r="F1518" s="1">
        <v>0</v>
      </c>
      <c r="G1518" s="2">
        <f t="shared" si="34"/>
        <v>1858.7419500000001</v>
      </c>
      <c r="H1518" s="2">
        <f t="shared" si="35"/>
        <v>5.0000000002910383E-2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23038</v>
      </c>
      <c r="D1524" s="1">
        <v>0</v>
      </c>
      <c r="E1524" s="1">
        <v>0</v>
      </c>
      <c r="F1524" s="1">
        <v>0</v>
      </c>
      <c r="G1524" s="2">
        <f t="shared" si="34"/>
        <v>1036.71</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20253.41</v>
      </c>
      <c r="D1530" s="1">
        <v>0</v>
      </c>
      <c r="E1530" s="1">
        <v>0</v>
      </c>
      <c r="F1530" s="1">
        <v>0</v>
      </c>
      <c r="G1530" s="2">
        <f t="shared" si="34"/>
        <v>1032.92391</v>
      </c>
      <c r="H1530" s="2">
        <f t="shared" si="35"/>
        <v>0.40999999999985448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6831.22</v>
      </c>
      <c r="D1531" s="1">
        <v>0</v>
      </c>
      <c r="E1531" s="1">
        <v>0</v>
      </c>
      <c r="F1531" s="1">
        <v>0</v>
      </c>
      <c r="G1531" s="2">
        <f t="shared" si="34"/>
        <v>355.22343999999998</v>
      </c>
      <c r="H1531" s="2">
        <f t="shared" si="35"/>
        <v>0.22000000000025466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38.159999999999997</v>
      </c>
      <c r="D1532" s="1">
        <v>0</v>
      </c>
      <c r="E1532" s="1">
        <v>0</v>
      </c>
      <c r="F1532" s="1">
        <v>0</v>
      </c>
      <c r="G1532" s="2">
        <f t="shared" si="34"/>
        <v>2.0224799999999998</v>
      </c>
      <c r="H1532" s="2">
        <f t="shared" si="35"/>
        <v>0.15999999999999659</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8.89</v>
      </c>
      <c r="D1533" s="1">
        <v>0</v>
      </c>
      <c r="E1533" s="1">
        <v>0</v>
      </c>
      <c r="F1533" s="1">
        <v>0</v>
      </c>
      <c r="G1533" s="2">
        <f t="shared" si="34"/>
        <v>0.48006000000000004</v>
      </c>
      <c r="H1533" s="2">
        <f t="shared" si="35"/>
        <v>0.10999999999999943</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13375.14</v>
      </c>
      <c r="D1534" s="1">
        <v>0</v>
      </c>
      <c r="E1534" s="1">
        <v>0</v>
      </c>
      <c r="F1534" s="1">
        <v>0</v>
      </c>
      <c r="G1534" s="2">
        <f t="shared" si="34"/>
        <v>735.6327</v>
      </c>
      <c r="H1534" s="2">
        <f t="shared" si="35"/>
        <v>0.13999999999941792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4.12</v>
      </c>
      <c r="D1535" s="1">
        <v>0</v>
      </c>
      <c r="E1535" s="1">
        <v>0</v>
      </c>
      <c r="F1535" s="1">
        <v>0</v>
      </c>
      <c r="G1535" s="2">
        <f t="shared" si="34"/>
        <v>0.23072000000000001</v>
      </c>
      <c r="H1535" s="2">
        <f t="shared" si="35"/>
        <v>0.12000000000000011</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4.12</v>
      </c>
      <c r="D1536" s="1">
        <v>0</v>
      </c>
      <c r="E1536" s="1">
        <v>0</v>
      </c>
      <c r="F1536" s="1">
        <v>0</v>
      </c>
      <c r="G1536" s="2">
        <f t="shared" si="34"/>
        <v>0.23484000000000002</v>
      </c>
      <c r="H1536" s="2">
        <f t="shared" si="35"/>
        <v>0.12000000000000011</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250</v>
      </c>
      <c r="D1540" s="1">
        <v>0</v>
      </c>
      <c r="E1540" s="1">
        <v>0</v>
      </c>
      <c r="F1540" s="1">
        <v>0</v>
      </c>
      <c r="G1540" s="2">
        <f t="shared" si="34"/>
        <v>15.25</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250</v>
      </c>
      <c r="D1541" s="1">
        <v>0</v>
      </c>
      <c r="E1541" s="1">
        <v>0</v>
      </c>
      <c r="F1541" s="1">
        <v>0</v>
      </c>
      <c r="G1541" s="2">
        <f t="shared" si="34"/>
        <v>15.5</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2530.4699999999998</v>
      </c>
      <c r="D1560" s="1">
        <v>0</v>
      </c>
      <c r="E1560" s="1">
        <v>0</v>
      </c>
      <c r="F1560" s="1">
        <v>0</v>
      </c>
      <c r="G1560" s="2">
        <f t="shared" si="34"/>
        <v>204.96806999999998</v>
      </c>
      <c r="H1560" s="2">
        <f t="shared" si="35"/>
        <v>0.46999999999979991</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2530.4699999999998</v>
      </c>
      <c r="D1561" s="1">
        <v>0</v>
      </c>
      <c r="E1561" s="1">
        <v>0</v>
      </c>
      <c r="F1561" s="1">
        <v>0</v>
      </c>
      <c r="G1561" s="2">
        <f t="shared" si="34"/>
        <v>207.49853999999999</v>
      </c>
      <c r="H1561" s="2">
        <f t="shared" si="35"/>
        <v>0.46999999999979991</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24622.05</v>
      </c>
      <c r="D1565" s="1">
        <v>0</v>
      </c>
      <c r="E1565" s="1">
        <v>0</v>
      </c>
      <c r="F1565" s="1">
        <v>0</v>
      </c>
      <c r="G1565" s="2">
        <f t="shared" si="34"/>
        <v>2117.4962999999998</v>
      </c>
      <c r="H1565" s="2">
        <f t="shared" si="35"/>
        <v>4.9999999999272404E-2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24472.05</v>
      </c>
      <c r="D1566" s="1">
        <v>0</v>
      </c>
      <c r="E1566" s="1">
        <v>0</v>
      </c>
      <c r="F1566" s="1">
        <v>0</v>
      </c>
      <c r="G1566" s="2">
        <f t="shared" si="34"/>
        <v>2129.06835</v>
      </c>
      <c r="H1566" s="2">
        <f t="shared" si="35"/>
        <v>4.9999999999272404E-2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150</v>
      </c>
      <c r="D1567" s="1">
        <v>0</v>
      </c>
      <c r="E1567" s="1">
        <v>0</v>
      </c>
      <c r="F1567" s="1">
        <v>0</v>
      </c>
      <c r="G1567" s="2">
        <f t="shared" si="34"/>
        <v>13.2</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120599.34</v>
      </c>
      <c r="D1576" s="1">
        <v>0</v>
      </c>
      <c r="E1576" s="1">
        <v>0</v>
      </c>
      <c r="F1576" s="1">
        <v>0</v>
      </c>
      <c r="G1576" s="2">
        <f t="shared" si="34"/>
        <v>11698.135979999999</v>
      </c>
      <c r="H1576" s="2">
        <f t="shared" si="35"/>
        <v>0.33999999999650754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77118.570000000007</v>
      </c>
      <c r="D1578" s="1">
        <v>0</v>
      </c>
      <c r="E1578" s="1">
        <v>0</v>
      </c>
      <c r="F1578" s="1">
        <v>0</v>
      </c>
      <c r="G1578" s="2">
        <f t="shared" si="34"/>
        <v>7634.7384300000012</v>
      </c>
      <c r="H1578" s="2">
        <f t="shared" si="35"/>
        <v>0.42999999999301508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43480.77</v>
      </c>
      <c r="D1579" s="1">
        <v>0</v>
      </c>
      <c r="E1579" s="1">
        <v>0</v>
      </c>
      <c r="F1579" s="1">
        <v>0</v>
      </c>
      <c r="G1579" s="2">
        <f t="shared" si="34"/>
        <v>4348.0770000000002</v>
      </c>
      <c r="H1579" s="2">
        <f t="shared" si="35"/>
        <v>0.23000000000320142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34643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2083758.1700000002</v>
      </c>
      <c r="I16" s="170">
        <f>'PR-RAS'!E6</f>
        <v>2816942.9099999997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1466589.77</v>
      </c>
      <c r="I17" s="170">
        <f>'PR-RAS'!E151</f>
        <v>1561772.7399999998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528064.37000000011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169814.90999999992</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4199896.0299999993</v>
      </c>
      <c r="I20" s="173">
        <f>BILANCA!E7</f>
        <v>4481417.12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328281.02</v>
      </c>
      <c r="I21" s="175">
        <f>BILANCA!E68</f>
        <v>1125233.48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356835.52</v>
      </c>
      <c r="I22" s="175">
        <f>BILANCA!E176</f>
        <v>168259.39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4171341.5299999993</v>
      </c>
      <c r="I23" s="177">
        <f>BILANCA!E237</f>
        <v>5438391.2100000009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676363.54</v>
      </c>
      <c r="I24" s="173">
        <f>'RAS-funkcijski'!E5</f>
        <v>728167.72000000009</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113857</v>
      </c>
      <c r="I25" s="175">
        <f>'RAS-funkcijski'!E35</f>
        <v>103523.4</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55554</v>
      </c>
      <c r="I27" s="175">
        <f>'RAS-funkcijski'!E114</f>
        <v>127328.59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2139758.87</v>
      </c>
      <c r="I28" s="179">
        <f>'RAS-funkcijski'!E141</f>
        <v>2024392.7100000004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356835.52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168259.38999999966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47660.05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120599.34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28" zoomScaleNormal="100" workbookViewId="0">
      <selection activeCell="E643" sqref="E64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2083758.1700000002</v>
      </c>
      <c r="E6" s="51">
        <f>E7+E44+E50+E82+E106+E124+E133+E139</f>
        <v>2816942.9099999997</v>
      </c>
      <c r="F6" s="52">
        <f t="shared" ref="F6:F131" si="0">IF(D6&lt;&gt;0,IF(E6/D6&gt;=100,"&gt;&gt;100",E6/D6*100),"-")</f>
        <v>135.1856923973092</v>
      </c>
    </row>
    <row r="7" spans="1:25" ht="12.75" customHeight="1" x14ac:dyDescent="0.2">
      <c r="A7" s="53">
        <v>61</v>
      </c>
      <c r="B7" s="294" t="s">
        <v>60</v>
      </c>
      <c r="C7" s="50" t="s">
        <v>61</v>
      </c>
      <c r="D7" s="51">
        <f t="shared" ref="D7:E7" si="1">D8+D17+D23+D29+D37+D40</f>
        <v>1002802.38</v>
      </c>
      <c r="E7" s="51">
        <f t="shared" si="1"/>
        <v>1541759.5199999998</v>
      </c>
      <c r="F7" s="52">
        <f t="shared" si="0"/>
        <v>153.74509980720228</v>
      </c>
    </row>
    <row r="8" spans="1:25" ht="12.75" customHeight="1" x14ac:dyDescent="0.2">
      <c r="A8" s="53">
        <v>611</v>
      </c>
      <c r="B8" s="85" t="s">
        <v>62</v>
      </c>
      <c r="C8" s="50" t="s">
        <v>63</v>
      </c>
      <c r="D8" s="51">
        <f t="shared" ref="D8:E8" si="2">SUM(D9:D14)-D15-D16</f>
        <v>318682.71999999997</v>
      </c>
      <c r="E8" s="51">
        <f t="shared" si="2"/>
        <v>490477.75</v>
      </c>
      <c r="F8" s="52">
        <f t="shared" si="0"/>
        <v>153.90785857482328</v>
      </c>
    </row>
    <row r="9" spans="1:25" ht="12.75" customHeight="1" x14ac:dyDescent="0.2">
      <c r="A9" s="53">
        <v>6111</v>
      </c>
      <c r="B9" s="85" t="s">
        <v>64</v>
      </c>
      <c r="C9" s="50" t="s">
        <v>65</v>
      </c>
      <c r="D9" s="242">
        <v>180972.43</v>
      </c>
      <c r="E9" s="242">
        <v>296740.26</v>
      </c>
      <c r="F9" s="52">
        <f t="shared" si="0"/>
        <v>163.96987099084652</v>
      </c>
    </row>
    <row r="10" spans="1:25" ht="12.75" customHeight="1" x14ac:dyDescent="0.2">
      <c r="A10" s="53">
        <v>6112</v>
      </c>
      <c r="B10" s="85" t="s">
        <v>66</v>
      </c>
      <c r="C10" s="50" t="s">
        <v>67</v>
      </c>
      <c r="D10" s="242">
        <v>27854.66</v>
      </c>
      <c r="E10" s="242">
        <v>25114.74</v>
      </c>
      <c r="F10" s="52">
        <f t="shared" si="0"/>
        <v>90.163513035161799</v>
      </c>
    </row>
    <row r="11" spans="1:25" ht="12.75" customHeight="1" x14ac:dyDescent="0.2">
      <c r="A11" s="53">
        <v>6113</v>
      </c>
      <c r="B11" s="85" t="s">
        <v>68</v>
      </c>
      <c r="C11" s="50" t="s">
        <v>69</v>
      </c>
      <c r="D11" s="242">
        <v>91770.02</v>
      </c>
      <c r="E11" s="242">
        <v>123989.07</v>
      </c>
      <c r="F11" s="52">
        <f t="shared" si="0"/>
        <v>135.10847006462458</v>
      </c>
    </row>
    <row r="12" spans="1:25" ht="12.75" customHeight="1" x14ac:dyDescent="0.2">
      <c r="A12" s="53">
        <v>6114</v>
      </c>
      <c r="B12" s="85" t="s">
        <v>70</v>
      </c>
      <c r="C12" s="50" t="s">
        <v>71</v>
      </c>
      <c r="D12" s="242">
        <v>0</v>
      </c>
      <c r="E12" s="242">
        <v>35840.29</v>
      </c>
      <c r="F12" s="52" t="str">
        <f t="shared" si="0"/>
        <v>-</v>
      </c>
    </row>
    <row r="13" spans="1:25" ht="12.75" customHeight="1" x14ac:dyDescent="0.2">
      <c r="A13" s="53">
        <v>6115</v>
      </c>
      <c r="B13" s="85" t="s">
        <v>72</v>
      </c>
      <c r="C13" s="50" t="s">
        <v>73</v>
      </c>
      <c r="D13" s="242">
        <v>18085.61</v>
      </c>
      <c r="E13" s="242">
        <v>9552.8700000000008</v>
      </c>
      <c r="F13" s="52">
        <f t="shared" si="0"/>
        <v>52.82028087523728</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759.48</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465099.43000000005</v>
      </c>
      <c r="E23" s="51">
        <f t="shared" si="4"/>
        <v>814201.52999999991</v>
      </c>
      <c r="F23" s="52">
        <f t="shared" si="0"/>
        <v>175.05967057409634</v>
      </c>
    </row>
    <row r="24" spans="1:6" ht="12.75" customHeight="1" x14ac:dyDescent="0.2">
      <c r="A24" s="53">
        <v>6131</v>
      </c>
      <c r="B24" s="85" t="s">
        <v>94</v>
      </c>
      <c r="C24" s="50" t="s">
        <v>95</v>
      </c>
      <c r="D24" s="242">
        <v>230557.51</v>
      </c>
      <c r="E24" s="242">
        <v>248527.21</v>
      </c>
      <c r="F24" s="52">
        <f t="shared" si="0"/>
        <v>107.79402067622954</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234541.92</v>
      </c>
      <c r="E27" s="242">
        <v>565674.31999999995</v>
      </c>
      <c r="F27" s="52">
        <f t="shared" si="0"/>
        <v>241.18260820922757</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219020.23</v>
      </c>
      <c r="E29" s="51">
        <f t="shared" si="5"/>
        <v>237080.24</v>
      </c>
      <c r="F29" s="52">
        <f t="shared" si="0"/>
        <v>108.24581820592553</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219020.23</v>
      </c>
      <c r="E31" s="242">
        <v>237080.24</v>
      </c>
      <c r="F31" s="52">
        <f t="shared" si="0"/>
        <v>108.24581820592553</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128077.51000000001</v>
      </c>
      <c r="E50" s="51">
        <f>E51+E54+E59+E62+E65+E68+E71+E74+E77</f>
        <v>93920.34</v>
      </c>
      <c r="F50" s="52">
        <f t="shared" si="0"/>
        <v>73.330860351672982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23226.49</v>
      </c>
      <c r="E59" s="51">
        <f t="shared" si="12"/>
        <v>34065.839999999997</v>
      </c>
      <c r="F59" s="52">
        <f t="shared" si="0"/>
        <v>146.66805014446865</v>
      </c>
    </row>
    <row r="60" spans="1:6" ht="24" x14ac:dyDescent="0.2">
      <c r="A60" s="53">
        <v>6331</v>
      </c>
      <c r="B60" s="86" t="s">
        <v>166</v>
      </c>
      <c r="C60" s="50" t="s">
        <v>167</v>
      </c>
      <c r="D60" s="242">
        <v>23226.49</v>
      </c>
      <c r="E60" s="242">
        <v>34065.839999999997</v>
      </c>
      <c r="F60" s="52">
        <f t="shared" si="0"/>
        <v>146.66805014446865</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104851.02</v>
      </c>
      <c r="E74" s="51">
        <f t="shared" si="17"/>
        <v>59854.5</v>
      </c>
      <c r="F74" s="52">
        <f t="shared" si="0"/>
        <v>57.08528157379871</v>
      </c>
    </row>
    <row r="75" spans="1:6" ht="12.75" customHeight="1" x14ac:dyDescent="0.2">
      <c r="A75" s="53" t="s">
        <v>196</v>
      </c>
      <c r="B75" s="85" t="s">
        <v>197</v>
      </c>
      <c r="C75" s="50" t="s">
        <v>196</v>
      </c>
      <c r="D75" s="242">
        <v>104851.02</v>
      </c>
      <c r="E75" s="242">
        <v>0</v>
      </c>
      <c r="F75" s="52">
        <f t="shared" si="0"/>
        <v>0</v>
      </c>
    </row>
    <row r="76" spans="1:6" ht="12.75" customHeight="1" x14ac:dyDescent="0.2">
      <c r="A76" s="53" t="s">
        <v>198</v>
      </c>
      <c r="B76" s="85" t="s">
        <v>199</v>
      </c>
      <c r="C76" s="50" t="s">
        <v>198</v>
      </c>
      <c r="D76" s="242">
        <v>0</v>
      </c>
      <c r="E76" s="242">
        <v>59854.5</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137035.82999999999</v>
      </c>
      <c r="E82" s="51">
        <f t="shared" si="19"/>
        <v>141342.82</v>
      </c>
      <c r="F82" s="52">
        <f t="shared" si="0"/>
        <v>103.1429663322359</v>
      </c>
    </row>
    <row r="83" spans="1:6" ht="12.75" customHeight="1" x14ac:dyDescent="0.2">
      <c r="A83" s="53">
        <v>641</v>
      </c>
      <c r="B83" s="85" t="s">
        <v>212</v>
      </c>
      <c r="C83" s="50" t="s">
        <v>213</v>
      </c>
      <c r="D83" s="51">
        <f t="shared" ref="D83:E83" si="20">SUM(D84:D90)</f>
        <v>5.27</v>
      </c>
      <c r="E83" s="51">
        <f t="shared" si="20"/>
        <v>18.73</v>
      </c>
      <c r="F83" s="52">
        <f t="shared" si="0"/>
        <v>355.40796963946877</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5.27</v>
      </c>
      <c r="E85" s="242">
        <v>18.73</v>
      </c>
      <c r="F85" s="52">
        <f t="shared" si="0"/>
        <v>355.40796963946877</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137030.56</v>
      </c>
      <c r="E91" s="51">
        <f t="shared" si="21"/>
        <v>141324.09</v>
      </c>
      <c r="F91" s="52">
        <f t="shared" si="0"/>
        <v>103.13326457981344</v>
      </c>
    </row>
    <row r="92" spans="1:6" ht="12.75" customHeight="1" x14ac:dyDescent="0.2">
      <c r="A92" s="53">
        <v>6421</v>
      </c>
      <c r="B92" s="85" t="s">
        <v>230</v>
      </c>
      <c r="C92" s="50" t="s">
        <v>231</v>
      </c>
      <c r="D92" s="242">
        <v>79263.429999999993</v>
      </c>
      <c r="E92" s="242">
        <v>81797.94</v>
      </c>
      <c r="F92" s="52">
        <f t="shared" si="0"/>
        <v>103.19757800034645</v>
      </c>
    </row>
    <row r="93" spans="1:6" ht="12.75" customHeight="1" x14ac:dyDescent="0.2">
      <c r="A93" s="53">
        <v>6422</v>
      </c>
      <c r="B93" s="85" t="s">
        <v>232</v>
      </c>
      <c r="C93" s="50" t="s">
        <v>233</v>
      </c>
      <c r="D93" s="242">
        <v>50236.54</v>
      </c>
      <c r="E93" s="242">
        <v>55763.79</v>
      </c>
      <c r="F93" s="52">
        <f t="shared" si="0"/>
        <v>111.00244961137848</v>
      </c>
    </row>
    <row r="94" spans="1:6" ht="12.75" customHeight="1" x14ac:dyDescent="0.2">
      <c r="A94" s="53">
        <v>6423</v>
      </c>
      <c r="B94" s="85" t="s">
        <v>234</v>
      </c>
      <c r="C94" s="50" t="s">
        <v>235</v>
      </c>
      <c r="D94" s="242">
        <v>7530.59</v>
      </c>
      <c r="E94" s="242">
        <v>3762.36</v>
      </c>
      <c r="F94" s="52">
        <f t="shared" si="0"/>
        <v>49.96102563012991</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795675.7</v>
      </c>
      <c r="E106" s="51">
        <f t="shared" si="23"/>
        <v>1006359.0800000001</v>
      </c>
      <c r="F106" s="52">
        <f t="shared" si="0"/>
        <v>126.47854898672917</v>
      </c>
    </row>
    <row r="107" spans="1:6" ht="12.75" customHeight="1" x14ac:dyDescent="0.2">
      <c r="A107" s="53">
        <v>651</v>
      </c>
      <c r="B107" s="85" t="s">
        <v>260</v>
      </c>
      <c r="C107" s="50" t="s">
        <v>261</v>
      </c>
      <c r="D107" s="51">
        <f t="shared" ref="D107:E107" si="24">SUM(D108:D111)</f>
        <v>94693.989999999991</v>
      </c>
      <c r="E107" s="51">
        <f t="shared" si="24"/>
        <v>56077.240000000005</v>
      </c>
      <c r="F107" s="52">
        <f t="shared" si="0"/>
        <v>59.219428814859334</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43891.34</v>
      </c>
      <c r="E109" s="242">
        <v>7765.44</v>
      </c>
      <c r="F109" s="52">
        <f t="shared" si="0"/>
        <v>17.69241950690045</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50802.65</v>
      </c>
      <c r="E111" s="242">
        <v>48311.8</v>
      </c>
      <c r="F111" s="52">
        <f t="shared" si="0"/>
        <v>95.097007734832729</v>
      </c>
    </row>
    <row r="112" spans="1:6" ht="12.75" customHeight="1" x14ac:dyDescent="0.2">
      <c r="A112" s="53">
        <v>652</v>
      </c>
      <c r="B112" s="85" t="s">
        <v>270</v>
      </c>
      <c r="C112" s="50" t="s">
        <v>271</v>
      </c>
      <c r="D112" s="51">
        <f t="shared" ref="D112:E112" si="25">SUM(D113:D119)</f>
        <v>6759.46</v>
      </c>
      <c r="E112" s="51">
        <f t="shared" si="25"/>
        <v>11106.01</v>
      </c>
      <c r="F112" s="52">
        <f t="shared" si="0"/>
        <v>164.3032135703148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1327.64</v>
      </c>
      <c r="E114" s="242">
        <v>1968.4</v>
      </c>
      <c r="F114" s="52">
        <f t="shared" si="0"/>
        <v>148.2630833659727</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5431.82</v>
      </c>
      <c r="E117" s="242">
        <v>9137.61</v>
      </c>
      <c r="F117" s="52">
        <f t="shared" si="0"/>
        <v>168.22372611758124</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694222.25</v>
      </c>
      <c r="E120" s="51">
        <f t="shared" si="26"/>
        <v>939175.83000000007</v>
      </c>
      <c r="F120" s="52">
        <f t="shared" si="0"/>
        <v>135.28460518227411</v>
      </c>
    </row>
    <row r="121" spans="1:6" ht="12.75" customHeight="1" x14ac:dyDescent="0.2">
      <c r="A121" s="53">
        <v>6531</v>
      </c>
      <c r="B121" s="85" t="s">
        <v>288</v>
      </c>
      <c r="C121" s="50" t="s">
        <v>289</v>
      </c>
      <c r="D121" s="242">
        <v>543076.73</v>
      </c>
      <c r="E121" s="242">
        <v>717550.17</v>
      </c>
      <c r="F121" s="52">
        <f t="shared" si="0"/>
        <v>132.12684881563607</v>
      </c>
    </row>
    <row r="122" spans="1:6" ht="12.75" customHeight="1" x14ac:dyDescent="0.2">
      <c r="A122" s="53">
        <v>6532</v>
      </c>
      <c r="B122" s="85" t="s">
        <v>290</v>
      </c>
      <c r="C122" s="50" t="s">
        <v>291</v>
      </c>
      <c r="D122" s="242">
        <v>151145.51999999999</v>
      </c>
      <c r="E122" s="242">
        <v>221625.66</v>
      </c>
      <c r="F122" s="52">
        <f t="shared" si="0"/>
        <v>146.63065104410637</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c r="E135" s="242"/>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20166.75</v>
      </c>
      <c r="E139" s="51">
        <f t="shared" si="33"/>
        <v>33561.15</v>
      </c>
      <c r="F139" s="52">
        <f t="shared" si="31"/>
        <v>166.41823794116556</v>
      </c>
    </row>
    <row r="140" spans="1:6" ht="12.75" customHeight="1" x14ac:dyDescent="0.2">
      <c r="A140" s="53">
        <v>681</v>
      </c>
      <c r="B140" s="85" t="s">
        <v>326</v>
      </c>
      <c r="C140" s="50" t="s">
        <v>327</v>
      </c>
      <c r="D140" s="51">
        <f t="shared" ref="D140:E140" si="34">SUM(D141:D149)</f>
        <v>13461.72</v>
      </c>
      <c r="E140" s="51">
        <f t="shared" si="34"/>
        <v>19349.990000000002</v>
      </c>
      <c r="F140" s="52">
        <f t="shared" si="31"/>
        <v>143.74084440918398</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1213.68</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13461.72</v>
      </c>
      <c r="E149" s="242">
        <v>18136.310000000001</v>
      </c>
      <c r="F149" s="52">
        <f t="shared" si="31"/>
        <v>134.72505742208278</v>
      </c>
    </row>
    <row r="150" spans="1:6" ht="12.75" customHeight="1" x14ac:dyDescent="0.2">
      <c r="A150" s="53">
        <v>683</v>
      </c>
      <c r="B150" s="85" t="s">
        <v>346</v>
      </c>
      <c r="C150" s="50" t="s">
        <v>347</v>
      </c>
      <c r="D150" s="242">
        <v>6705.03</v>
      </c>
      <c r="E150" s="242">
        <v>14211.16</v>
      </c>
      <c r="F150" s="52">
        <f t="shared" si="31"/>
        <v>211.94774669166284</v>
      </c>
    </row>
    <row r="151" spans="1:6" ht="12.75" customHeight="1" x14ac:dyDescent="0.2">
      <c r="A151" s="53">
        <v>3</v>
      </c>
      <c r="B151" s="85" t="s">
        <v>348</v>
      </c>
      <c r="C151" s="50" t="s">
        <v>56</v>
      </c>
      <c r="D151" s="51">
        <f t="shared" ref="D151:E151" si="35">D152+D163+D196+D215+D224+D252+D263</f>
        <v>1466589.77</v>
      </c>
      <c r="E151" s="51">
        <f t="shared" si="35"/>
        <v>1561772.7399999998</v>
      </c>
      <c r="F151" s="52">
        <f t="shared" si="31"/>
        <v>106.49008822692115</v>
      </c>
    </row>
    <row r="152" spans="1:6" ht="12.75" customHeight="1" x14ac:dyDescent="0.2">
      <c r="A152" s="53">
        <v>31</v>
      </c>
      <c r="B152" s="85" t="s">
        <v>349</v>
      </c>
      <c r="C152" s="50" t="s">
        <v>350</v>
      </c>
      <c r="D152" s="51">
        <f t="shared" ref="D152:E152" si="36">D153+D158+D159</f>
        <v>298977.99</v>
      </c>
      <c r="E152" s="51">
        <f t="shared" si="36"/>
        <v>317234.52999999997</v>
      </c>
      <c r="F152" s="52">
        <f t="shared" si="31"/>
        <v>106.10631571909357</v>
      </c>
    </row>
    <row r="153" spans="1:6" ht="12.75" customHeight="1" x14ac:dyDescent="0.2">
      <c r="A153" s="53">
        <v>311</v>
      </c>
      <c r="B153" s="85" t="s">
        <v>351</v>
      </c>
      <c r="C153" s="50" t="s">
        <v>352</v>
      </c>
      <c r="D153" s="51">
        <f t="shared" ref="D153:E153" si="37">SUM(D154:D157)</f>
        <v>245263.52</v>
      </c>
      <c r="E153" s="51">
        <f t="shared" si="37"/>
        <v>261190.77</v>
      </c>
      <c r="F153" s="52">
        <f t="shared" si="31"/>
        <v>106.49393354543717</v>
      </c>
    </row>
    <row r="154" spans="1:6" ht="12.75" customHeight="1" x14ac:dyDescent="0.2">
      <c r="A154" s="53">
        <v>3111</v>
      </c>
      <c r="B154" s="85" t="s">
        <v>353</v>
      </c>
      <c r="C154" s="50" t="s">
        <v>354</v>
      </c>
      <c r="D154" s="242">
        <v>245263.52</v>
      </c>
      <c r="E154" s="242">
        <v>261190.77</v>
      </c>
      <c r="F154" s="52">
        <f t="shared" si="31"/>
        <v>106.49393354543717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13630.64</v>
      </c>
      <c r="E158" s="242">
        <v>13537.34</v>
      </c>
      <c r="F158" s="52">
        <f t="shared" si="31"/>
        <v>99.315512697863056</v>
      </c>
    </row>
    <row r="159" spans="1:6" ht="12.75" customHeight="1" x14ac:dyDescent="0.2">
      <c r="A159" s="53">
        <v>313</v>
      </c>
      <c r="B159" s="85" t="s">
        <v>363</v>
      </c>
      <c r="C159" s="50" t="s">
        <v>364</v>
      </c>
      <c r="D159" s="51">
        <f t="shared" ref="D159:E159" si="38">SUM(D160:D162)</f>
        <v>40083.83</v>
      </c>
      <c r="E159" s="51">
        <f t="shared" si="38"/>
        <v>42506.42</v>
      </c>
      <c r="F159" s="52">
        <f t="shared" si="31"/>
        <v>106.04380868794223</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40083.83</v>
      </c>
      <c r="E161" s="242">
        <v>42506.42</v>
      </c>
      <c r="F161" s="52">
        <f t="shared" si="31"/>
        <v>106.04380868794223</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883798.80999999994</v>
      </c>
      <c r="E163" s="51">
        <f t="shared" si="39"/>
        <v>830048.34</v>
      </c>
      <c r="F163" s="52">
        <f t="shared" si="31"/>
        <v>93.918245941064356</v>
      </c>
    </row>
    <row r="164" spans="1:6" ht="12.75" customHeight="1" x14ac:dyDescent="0.2">
      <c r="A164" s="53">
        <v>321</v>
      </c>
      <c r="B164" s="85" t="s">
        <v>372</v>
      </c>
      <c r="C164" s="50" t="s">
        <v>373</v>
      </c>
      <c r="D164" s="51">
        <f t="shared" ref="D164:E164" si="40">SUM(D165:D168)</f>
        <v>24883.079999999998</v>
      </c>
      <c r="E164" s="51">
        <f t="shared" si="40"/>
        <v>36942.300000000003</v>
      </c>
      <c r="F164" s="52">
        <f t="shared" si="31"/>
        <v>148.46353425701321</v>
      </c>
    </row>
    <row r="165" spans="1:6" ht="12.75" customHeight="1" x14ac:dyDescent="0.2">
      <c r="A165" s="53">
        <v>3211</v>
      </c>
      <c r="B165" s="85" t="s">
        <v>374</v>
      </c>
      <c r="C165" s="50" t="s">
        <v>375</v>
      </c>
      <c r="D165" s="242">
        <v>5162.9799999999996</v>
      </c>
      <c r="E165" s="242">
        <v>8290.6200000000008</v>
      </c>
      <c r="F165" s="52">
        <f t="shared" si="31"/>
        <v>160.5781932139966</v>
      </c>
    </row>
    <row r="166" spans="1:6" ht="12.75" customHeight="1" x14ac:dyDescent="0.2">
      <c r="A166" s="53">
        <v>3212</v>
      </c>
      <c r="B166" s="85" t="s">
        <v>376</v>
      </c>
      <c r="C166" s="50" t="s">
        <v>377</v>
      </c>
      <c r="D166" s="242">
        <v>9608.33</v>
      </c>
      <c r="E166" s="242">
        <v>9301</v>
      </c>
      <c r="F166" s="52">
        <f t="shared" si="31"/>
        <v>96.801421266755</v>
      </c>
    </row>
    <row r="167" spans="1:6" ht="12.75" customHeight="1" x14ac:dyDescent="0.2">
      <c r="A167" s="53">
        <v>3213</v>
      </c>
      <c r="B167" s="85" t="s">
        <v>378</v>
      </c>
      <c r="C167" s="50" t="s">
        <v>379</v>
      </c>
      <c r="D167" s="242">
        <v>3095.33</v>
      </c>
      <c r="E167" s="242">
        <v>3281.36</v>
      </c>
      <c r="F167" s="52">
        <f t="shared" si="31"/>
        <v>106.01002154859094</v>
      </c>
    </row>
    <row r="168" spans="1:6" ht="12.75" customHeight="1" x14ac:dyDescent="0.2">
      <c r="A168" s="53">
        <v>3214</v>
      </c>
      <c r="B168" s="85" t="s">
        <v>380</v>
      </c>
      <c r="C168" s="50" t="s">
        <v>381</v>
      </c>
      <c r="D168" s="242">
        <v>7016.44</v>
      </c>
      <c r="E168" s="242">
        <v>16069.32</v>
      </c>
      <c r="F168" s="52">
        <f t="shared" si="31"/>
        <v>229.02383544931618</v>
      </c>
    </row>
    <row r="169" spans="1:6" ht="12.75" customHeight="1" x14ac:dyDescent="0.2">
      <c r="A169" s="53">
        <v>322</v>
      </c>
      <c r="B169" s="85" t="s">
        <v>382</v>
      </c>
      <c r="C169" s="50" t="s">
        <v>383</v>
      </c>
      <c r="D169" s="51">
        <f t="shared" ref="D169:E169" si="41">SUM(D170:D176)</f>
        <v>102375.7</v>
      </c>
      <c r="E169" s="51">
        <f t="shared" si="41"/>
        <v>82704.72</v>
      </c>
      <c r="F169" s="52">
        <f t="shared" si="31"/>
        <v>80.785498902571604</v>
      </c>
    </row>
    <row r="170" spans="1:6" ht="12.75" customHeight="1" x14ac:dyDescent="0.2">
      <c r="A170" s="53">
        <v>3221</v>
      </c>
      <c r="B170" s="85" t="s">
        <v>384</v>
      </c>
      <c r="C170" s="50" t="s">
        <v>385</v>
      </c>
      <c r="D170" s="242">
        <v>10287.799999999999</v>
      </c>
      <c r="E170" s="242">
        <v>8919.2900000000009</v>
      </c>
      <c r="F170" s="52">
        <f t="shared" si="31"/>
        <v>86.69773906957758</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90280.22</v>
      </c>
      <c r="E172" s="242">
        <v>73785.429999999993</v>
      </c>
      <c r="F172" s="52">
        <f t="shared" si="31"/>
        <v>81.729342263454825</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1807.68</v>
      </c>
      <c r="E174" s="242">
        <v>0</v>
      </c>
      <c r="F174" s="52">
        <f t="shared" si="31"/>
        <v>0</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616568.80999999994</v>
      </c>
      <c r="E177" s="51">
        <f t="shared" si="42"/>
        <v>504386.52</v>
      </c>
      <c r="F177" s="52">
        <f t="shared" si="31"/>
        <v>81.805390058572712</v>
      </c>
    </row>
    <row r="178" spans="1:6" ht="12.75" customHeight="1" x14ac:dyDescent="0.2">
      <c r="A178" s="53">
        <v>3231</v>
      </c>
      <c r="B178" s="85" t="s">
        <v>400</v>
      </c>
      <c r="C178" s="50" t="s">
        <v>401</v>
      </c>
      <c r="D178" s="242">
        <v>16316.76</v>
      </c>
      <c r="E178" s="242">
        <v>27598.7</v>
      </c>
      <c r="F178" s="52">
        <f t="shared" si="31"/>
        <v>169.14326128471583</v>
      </c>
    </row>
    <row r="179" spans="1:6" ht="12.75" customHeight="1" x14ac:dyDescent="0.2">
      <c r="A179" s="53">
        <v>3232</v>
      </c>
      <c r="B179" s="85" t="s">
        <v>402</v>
      </c>
      <c r="C179" s="50" t="s">
        <v>403</v>
      </c>
      <c r="D179" s="242">
        <v>428655.11</v>
      </c>
      <c r="E179" s="242">
        <v>271898.65999999997</v>
      </c>
      <c r="F179" s="52">
        <f t="shared" si="31"/>
        <v>63.430635412231517</v>
      </c>
    </row>
    <row r="180" spans="1:6" ht="12.75" customHeight="1" x14ac:dyDescent="0.2">
      <c r="A180" s="53">
        <v>3233</v>
      </c>
      <c r="B180" s="85" t="s">
        <v>404</v>
      </c>
      <c r="C180" s="50" t="s">
        <v>405</v>
      </c>
      <c r="D180" s="242">
        <v>5173.47</v>
      </c>
      <c r="E180" s="242">
        <v>9944.01</v>
      </c>
      <c r="F180" s="52">
        <f t="shared" si="31"/>
        <v>192.21161038915852</v>
      </c>
    </row>
    <row r="181" spans="1:6" ht="12.75" customHeight="1" x14ac:dyDescent="0.2">
      <c r="A181" s="53">
        <v>3234</v>
      </c>
      <c r="B181" s="85" t="s">
        <v>406</v>
      </c>
      <c r="C181" s="50" t="s">
        <v>407</v>
      </c>
      <c r="D181" s="242">
        <v>13189.61</v>
      </c>
      <c r="E181" s="242">
        <v>14929.69</v>
      </c>
      <c r="F181" s="52">
        <f t="shared" si="31"/>
        <v>113.19280858190652</v>
      </c>
    </row>
    <row r="182" spans="1:6" ht="12.75" customHeight="1" x14ac:dyDescent="0.2">
      <c r="A182" s="53">
        <v>3235</v>
      </c>
      <c r="B182" s="85" t="s">
        <v>408</v>
      </c>
      <c r="C182" s="50" t="s">
        <v>409</v>
      </c>
      <c r="D182" s="242">
        <v>5173.82</v>
      </c>
      <c r="E182" s="242">
        <v>14892.19</v>
      </c>
      <c r="F182" s="52">
        <f t="shared" si="31"/>
        <v>287.83741993343409</v>
      </c>
    </row>
    <row r="183" spans="1:6" ht="12.75" customHeight="1" x14ac:dyDescent="0.2">
      <c r="A183" s="53">
        <v>3236</v>
      </c>
      <c r="B183" s="85" t="s">
        <v>410</v>
      </c>
      <c r="C183" s="50" t="s">
        <v>411</v>
      </c>
      <c r="D183" s="242">
        <v>15926.74</v>
      </c>
      <c r="E183" s="242">
        <v>16578</v>
      </c>
      <c r="F183" s="52">
        <f t="shared" si="31"/>
        <v>104.08909795727186</v>
      </c>
    </row>
    <row r="184" spans="1:6" ht="12.75" customHeight="1" x14ac:dyDescent="0.2">
      <c r="A184" s="53">
        <v>3237</v>
      </c>
      <c r="B184" s="85" t="s">
        <v>412</v>
      </c>
      <c r="C184" s="50" t="s">
        <v>413</v>
      </c>
      <c r="D184" s="242">
        <v>92930.15</v>
      </c>
      <c r="E184" s="242">
        <v>93351.39</v>
      </c>
      <c r="F184" s="52">
        <f t="shared" si="31"/>
        <v>100.45328668898092</v>
      </c>
    </row>
    <row r="185" spans="1:6" ht="12.75" customHeight="1" x14ac:dyDescent="0.2">
      <c r="A185" s="53">
        <v>3238</v>
      </c>
      <c r="B185" s="85" t="s">
        <v>414</v>
      </c>
      <c r="C185" s="50" t="s">
        <v>415</v>
      </c>
      <c r="D185" s="242">
        <v>23887.26</v>
      </c>
      <c r="E185" s="242">
        <v>25304.959999999999</v>
      </c>
      <c r="F185" s="52">
        <f t="shared" si="31"/>
        <v>105.93496282118586</v>
      </c>
    </row>
    <row r="186" spans="1:6" ht="12.75" customHeight="1" x14ac:dyDescent="0.2">
      <c r="A186" s="53">
        <v>3239</v>
      </c>
      <c r="B186" s="85" t="s">
        <v>416</v>
      </c>
      <c r="C186" s="50" t="s">
        <v>417</v>
      </c>
      <c r="D186" s="242">
        <v>15315.89</v>
      </c>
      <c r="E186" s="242">
        <v>29888.92</v>
      </c>
      <c r="F186" s="52">
        <f t="shared" si="31"/>
        <v>195.14974317522521</v>
      </c>
    </row>
    <row r="187" spans="1:6" ht="12.75" customHeight="1" x14ac:dyDescent="0.2">
      <c r="A187" s="53">
        <v>324</v>
      </c>
      <c r="B187" s="85" t="s">
        <v>418</v>
      </c>
      <c r="C187" s="50" t="s">
        <v>419</v>
      </c>
      <c r="D187" s="242">
        <v>5537.64</v>
      </c>
      <c r="E187" s="242">
        <v>293.08</v>
      </c>
      <c r="F187" s="52">
        <f t="shared" si="31"/>
        <v>5.2925072774683795</v>
      </c>
    </row>
    <row r="188" spans="1:6" ht="12.75" customHeight="1" x14ac:dyDescent="0.2">
      <c r="A188" s="53">
        <v>329</v>
      </c>
      <c r="B188" s="85" t="s">
        <v>420</v>
      </c>
      <c r="C188" s="50" t="s">
        <v>421</v>
      </c>
      <c r="D188" s="51">
        <f t="shared" ref="D188:E188" si="43">SUM(D189:D195)</f>
        <v>134433.57999999999</v>
      </c>
      <c r="E188" s="51">
        <f t="shared" si="43"/>
        <v>205721.72</v>
      </c>
      <c r="F188" s="52">
        <f t="shared" si="31"/>
        <v>153.02852159408386</v>
      </c>
    </row>
    <row r="189" spans="1:6" ht="12.75" customHeight="1" x14ac:dyDescent="0.2">
      <c r="A189" s="53">
        <v>3291</v>
      </c>
      <c r="B189" s="232" t="s">
        <v>422</v>
      </c>
      <c r="C189" s="50" t="s">
        <v>423</v>
      </c>
      <c r="D189" s="242">
        <v>7161.51</v>
      </c>
      <c r="E189" s="242">
        <v>6531.45</v>
      </c>
      <c r="F189" s="52">
        <f t="shared" si="31"/>
        <v>91.202134745326049</v>
      </c>
    </row>
    <row r="190" spans="1:6" ht="12.75" customHeight="1" x14ac:dyDescent="0.2">
      <c r="A190" s="53">
        <v>3292</v>
      </c>
      <c r="B190" s="85" t="s">
        <v>424</v>
      </c>
      <c r="C190" s="50" t="s">
        <v>425</v>
      </c>
      <c r="D190" s="242">
        <v>6025.91</v>
      </c>
      <c r="E190" s="242">
        <v>8318.1</v>
      </c>
      <c r="F190" s="52">
        <f t="shared" si="31"/>
        <v>138.03890200816141</v>
      </c>
    </row>
    <row r="191" spans="1:6" ht="12.75" customHeight="1" x14ac:dyDescent="0.2">
      <c r="A191" s="53">
        <v>3293</v>
      </c>
      <c r="B191" s="85" t="s">
        <v>426</v>
      </c>
      <c r="C191" s="50" t="s">
        <v>427</v>
      </c>
      <c r="D191" s="242">
        <v>7229.67</v>
      </c>
      <c r="E191" s="242">
        <v>24795.86</v>
      </c>
      <c r="F191" s="52">
        <f t="shared" si="31"/>
        <v>342.97360737073757</v>
      </c>
    </row>
    <row r="192" spans="1:6" ht="12.75" customHeight="1" x14ac:dyDescent="0.2">
      <c r="A192" s="53">
        <v>3294</v>
      </c>
      <c r="B192" s="85" t="s">
        <v>428</v>
      </c>
      <c r="C192" s="50" t="s">
        <v>429</v>
      </c>
      <c r="D192" s="242">
        <v>1467.37</v>
      </c>
      <c r="E192" s="242">
        <v>2130.63</v>
      </c>
      <c r="F192" s="52">
        <f t="shared" si="31"/>
        <v>145.20059698644516</v>
      </c>
    </row>
    <row r="193" spans="1:6" ht="12.75" customHeight="1" x14ac:dyDescent="0.2">
      <c r="A193" s="53">
        <v>3295</v>
      </c>
      <c r="B193" s="85" t="s">
        <v>430</v>
      </c>
      <c r="C193" s="50" t="s">
        <v>431</v>
      </c>
      <c r="D193" s="242">
        <v>0</v>
      </c>
      <c r="E193" s="242">
        <v>119.45</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112549.12</v>
      </c>
      <c r="E195" s="242">
        <v>163826.23000000001</v>
      </c>
      <c r="F195" s="52">
        <f t="shared" si="31"/>
        <v>145.5597609292725</v>
      </c>
    </row>
    <row r="196" spans="1:6" ht="12.75" customHeight="1" x14ac:dyDescent="0.2">
      <c r="A196" s="53">
        <v>34</v>
      </c>
      <c r="B196" s="232" t="s">
        <v>436</v>
      </c>
      <c r="C196" s="50" t="s">
        <v>437</v>
      </c>
      <c r="D196" s="51">
        <f t="shared" ref="D196:E196" si="44">D197+D202+D210</f>
        <v>2748.62</v>
      </c>
      <c r="E196" s="51">
        <f t="shared" si="44"/>
        <v>2796.47</v>
      </c>
      <c r="F196" s="52">
        <f t="shared" si="31"/>
        <v>101.74087360202574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2748.62</v>
      </c>
      <c r="E210" s="51">
        <f t="shared" si="47"/>
        <v>2796.47</v>
      </c>
      <c r="F210" s="52">
        <f t="shared" si="31"/>
        <v>101.74087360202574</v>
      </c>
    </row>
    <row r="211" spans="1:6" ht="12.75" customHeight="1" x14ac:dyDescent="0.2">
      <c r="A211" s="53">
        <v>3431</v>
      </c>
      <c r="B211" s="232" t="s">
        <v>466</v>
      </c>
      <c r="C211" s="50" t="s">
        <v>467</v>
      </c>
      <c r="D211" s="242">
        <v>2748.62</v>
      </c>
      <c r="E211" s="242">
        <v>2794.23</v>
      </c>
      <c r="F211" s="52">
        <f t="shared" si="31"/>
        <v>101.65937816067701</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2.2400000000000002</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11256.55</v>
      </c>
      <c r="E215" s="51">
        <f t="shared" si="48"/>
        <v>12395.8</v>
      </c>
      <c r="F215" s="52">
        <f t="shared" si="31"/>
        <v>110.1207741270638</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11256.55</v>
      </c>
      <c r="E219" s="51">
        <f t="shared" si="50"/>
        <v>12395.8</v>
      </c>
      <c r="F219" s="52">
        <f t="shared" si="31"/>
        <v>110.1207741270638</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11256.55</v>
      </c>
      <c r="E222" s="242">
        <v>12395.8</v>
      </c>
      <c r="F222" s="52">
        <f t="shared" si="31"/>
        <v>110.1207741270638</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68890.570000000007</v>
      </c>
      <c r="E224" s="51">
        <f t="shared" si="51"/>
        <v>88465.23</v>
      </c>
      <c r="F224" s="52">
        <f t="shared" ref="F224:F235" si="52">IF(D224&lt;&gt;0,IF(E224/D224&gt;=100,"&gt;&gt;100",E224/D224*100),"-")</f>
        <v>128.41413563569003</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68890.570000000007</v>
      </c>
      <c r="E236" s="51">
        <f t="shared" si="56"/>
        <v>88465.23</v>
      </c>
      <c r="F236" s="52">
        <f t="shared" ref="F236:F239" si="57">IF(D236&lt;&gt;0,IF(E236/D236&gt;=100,"&gt;&gt;100",E236/D236*100),"-")</f>
        <v>128.41413563569003</v>
      </c>
    </row>
    <row r="237" spans="1:6" ht="12.75" customHeight="1" x14ac:dyDescent="0.2">
      <c r="A237" s="53" t="s">
        <v>518</v>
      </c>
      <c r="B237" s="85" t="s">
        <v>519</v>
      </c>
      <c r="C237" s="50" t="s">
        <v>518</v>
      </c>
      <c r="D237" s="242">
        <v>68890.570000000007</v>
      </c>
      <c r="E237" s="242">
        <v>88465.23</v>
      </c>
      <c r="F237" s="52">
        <f t="shared" si="57"/>
        <v>128.41413563569003</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65950.05</v>
      </c>
      <c r="E252" s="51">
        <f t="shared" si="63"/>
        <v>94051.62</v>
      </c>
      <c r="F252" s="52">
        <f t="shared" ref="F252:F258" si="64">IF(D252&lt;&gt;0,IF(E252/D252&gt;=100,"&gt;&gt;100",E252/D252*100),"-")</f>
        <v>142.61038467749455</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65950.05</v>
      </c>
      <c r="E259" s="51">
        <f t="shared" si="66"/>
        <v>94051.62</v>
      </c>
      <c r="F259" s="52">
        <f t="shared" ref="F259:F262" si="67">IF(D259&lt;&gt;0,IF(E259/D259&gt;=100,"&gt;&gt;100",E259/D259*100),"-")</f>
        <v>142.61038467749455</v>
      </c>
    </row>
    <row r="260" spans="1:6" ht="12.75" customHeight="1" x14ac:dyDescent="0.2">
      <c r="A260" s="53">
        <v>3721</v>
      </c>
      <c r="B260" s="85" t="s">
        <v>560</v>
      </c>
      <c r="C260" s="50" t="s">
        <v>561</v>
      </c>
      <c r="D260" s="242">
        <v>21367.14</v>
      </c>
      <c r="E260" s="242">
        <v>47425.18</v>
      </c>
      <c r="F260" s="52">
        <f t="shared" si="67"/>
        <v>221.95380383149077</v>
      </c>
    </row>
    <row r="261" spans="1:6" ht="12.75" customHeight="1" x14ac:dyDescent="0.2">
      <c r="A261" s="53">
        <v>3722</v>
      </c>
      <c r="B261" s="85" t="s">
        <v>562</v>
      </c>
      <c r="C261" s="50" t="s">
        <v>563</v>
      </c>
      <c r="D261" s="242">
        <v>44582.91</v>
      </c>
      <c r="E261" s="242">
        <v>46626.44</v>
      </c>
      <c r="F261" s="52">
        <f t="shared" si="67"/>
        <v>104.58366221496085</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134967.18</v>
      </c>
      <c r="E263" s="51">
        <f t="shared" si="68"/>
        <v>216780.75</v>
      </c>
      <c r="F263" s="52">
        <f t="shared" ref="F263:F267" si="69">IF(D263&lt;&gt;0,IF(E263/D263&gt;=100,"&gt;&gt;100",E263/D263*100),"-")</f>
        <v>160.61738120334144</v>
      </c>
    </row>
    <row r="264" spans="1:6" ht="12.75" customHeight="1" x14ac:dyDescent="0.2">
      <c r="A264" s="53">
        <v>381</v>
      </c>
      <c r="B264" s="85" t="s">
        <v>568</v>
      </c>
      <c r="C264" s="50" t="s">
        <v>569</v>
      </c>
      <c r="D264" s="51">
        <f t="shared" ref="D264:E264" si="70">SUM(D265:D267)</f>
        <v>129459.18</v>
      </c>
      <c r="E264" s="51">
        <f t="shared" si="70"/>
        <v>187695.7</v>
      </c>
      <c r="F264" s="52">
        <f t="shared" si="69"/>
        <v>144.98446537356412</v>
      </c>
    </row>
    <row r="265" spans="1:6" ht="12.75" customHeight="1" x14ac:dyDescent="0.2">
      <c r="A265" s="53">
        <v>3811</v>
      </c>
      <c r="B265" s="85" t="s">
        <v>570</v>
      </c>
      <c r="C265" s="50" t="s">
        <v>571</v>
      </c>
      <c r="D265" s="242">
        <v>129459.18</v>
      </c>
      <c r="E265" s="242">
        <v>180795.7</v>
      </c>
      <c r="F265" s="52">
        <f t="shared" si="69"/>
        <v>139.65460000596329</v>
      </c>
    </row>
    <row r="266" spans="1:6" ht="12.75" customHeight="1" x14ac:dyDescent="0.2">
      <c r="A266" s="53">
        <v>3812</v>
      </c>
      <c r="B266" s="85" t="s">
        <v>572</v>
      </c>
      <c r="C266" s="50" t="s">
        <v>573</v>
      </c>
      <c r="D266" s="242">
        <v>0</v>
      </c>
      <c r="E266" s="242">
        <v>6900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5508</v>
      </c>
      <c r="E268" s="51">
        <f t="shared" si="71"/>
        <v>29085.050000000003</v>
      </c>
      <c r="F268" s="52">
        <f t="shared" ref="F268:F272" si="72">IF(D268&lt;&gt;0,IF(E268/D268&gt;=100,"&gt;&gt;100",E268/D268*100),"-")</f>
        <v>528.05101670297756</v>
      </c>
    </row>
    <row r="269" spans="1:6" ht="12.75" customHeight="1" x14ac:dyDescent="0.2">
      <c r="A269" s="53">
        <v>3821</v>
      </c>
      <c r="B269" s="85" t="s">
        <v>578</v>
      </c>
      <c r="C269" s="50" t="s">
        <v>579</v>
      </c>
      <c r="D269" s="242">
        <v>5508</v>
      </c>
      <c r="E269" s="242">
        <v>15841.7</v>
      </c>
      <c r="F269" s="52">
        <f t="shared" si="72"/>
        <v>287.61256354393612</v>
      </c>
    </row>
    <row r="270" spans="1:6" ht="12.75" customHeight="1" x14ac:dyDescent="0.2">
      <c r="A270" s="53">
        <v>3822</v>
      </c>
      <c r="B270" s="85" t="s">
        <v>580</v>
      </c>
      <c r="C270" s="50" t="s">
        <v>581</v>
      </c>
      <c r="D270" s="242">
        <v>0</v>
      </c>
      <c r="E270" s="242">
        <v>13243.35</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1466589.77</v>
      </c>
      <c r="E289" s="51">
        <f t="shared" si="79"/>
        <v>1561772.7399999998</v>
      </c>
      <c r="F289" s="52">
        <f t="shared" si="76"/>
        <v>106.49008822692115</v>
      </c>
    </row>
    <row r="290" spans="1:6" ht="12.75" customHeight="1" x14ac:dyDescent="0.2">
      <c r="A290" s="53" t="s">
        <v>609</v>
      </c>
      <c r="B290" s="85" t="s">
        <v>620</v>
      </c>
      <c r="C290" s="50" t="s">
        <v>621</v>
      </c>
      <c r="D290" s="51">
        <f>IF(D6&gt;=D289,D6-D289,0)</f>
        <v>617168.40000000014</v>
      </c>
      <c r="E290" s="51">
        <f>IF(E6&gt;=E289,E6-E289,0)</f>
        <v>1255170.17</v>
      </c>
      <c r="F290" s="52">
        <f t="shared" si="76"/>
        <v>203.37563783239708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6068639.1600000001</v>
      </c>
      <c r="E292" s="242">
        <v>6678279.7400000002</v>
      </c>
      <c r="F292" s="52">
        <f t="shared" si="76"/>
        <v>110.04575431042764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15529.63</v>
      </c>
      <c r="E294" s="242">
        <v>362904.19</v>
      </c>
      <c r="F294" s="52">
        <f t="shared" si="76"/>
        <v>2336.8502018399668</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673169.10000000009</v>
      </c>
      <c r="E350" s="51">
        <f t="shared" si="95"/>
        <v>462619.97000000009</v>
      </c>
      <c r="F350" s="52">
        <f t="shared" si="81"/>
        <v>68.72269835320725</v>
      </c>
    </row>
    <row r="351" spans="1:6" ht="12.75" customHeight="1" x14ac:dyDescent="0.2">
      <c r="A351" s="53">
        <v>41</v>
      </c>
      <c r="B351" s="85" t="s">
        <v>741</v>
      </c>
      <c r="C351" s="50" t="s">
        <v>742</v>
      </c>
      <c r="D351" s="51">
        <f t="shared" ref="D351:E351" si="96">D352+D356</f>
        <v>106162.3</v>
      </c>
      <c r="E351" s="51">
        <f t="shared" si="96"/>
        <v>35929.78</v>
      </c>
      <c r="F351" s="52">
        <f t="shared" si="81"/>
        <v>33.844198929375111</v>
      </c>
    </row>
    <row r="352" spans="1:6" ht="12.75" customHeight="1" x14ac:dyDescent="0.2">
      <c r="A352" s="53">
        <v>411</v>
      </c>
      <c r="B352" s="85" t="s">
        <v>743</v>
      </c>
      <c r="C352" s="50" t="s">
        <v>744</v>
      </c>
      <c r="D352" s="51">
        <f t="shared" ref="D352:E352" si="97">SUM(D353:D355)</f>
        <v>106162.3</v>
      </c>
      <c r="E352" s="51">
        <f t="shared" si="97"/>
        <v>35929.78</v>
      </c>
      <c r="F352" s="52">
        <f t="shared" si="81"/>
        <v>33.844198929375111</v>
      </c>
    </row>
    <row r="353" spans="1:6" ht="12.75" customHeight="1" x14ac:dyDescent="0.2">
      <c r="A353" s="53">
        <v>4111</v>
      </c>
      <c r="B353" s="85" t="s">
        <v>641</v>
      </c>
      <c r="C353" s="50" t="s">
        <v>745</v>
      </c>
      <c r="D353" s="242">
        <v>106162.3</v>
      </c>
      <c r="E353" s="242">
        <v>35929.78</v>
      </c>
      <c r="F353" s="52">
        <f t="shared" si="81"/>
        <v>33.844198929375111</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567006.80000000005</v>
      </c>
      <c r="E363" s="51">
        <f t="shared" si="99"/>
        <v>426690.19000000006</v>
      </c>
      <c r="F363" s="52">
        <f t="shared" si="81"/>
        <v>75.253099257363402</v>
      </c>
    </row>
    <row r="364" spans="1:6" ht="12.75" customHeight="1" x14ac:dyDescent="0.2">
      <c r="A364" s="53">
        <v>421</v>
      </c>
      <c r="B364" s="85" t="s">
        <v>759</v>
      </c>
      <c r="C364" s="50" t="s">
        <v>760</v>
      </c>
      <c r="D364" s="51">
        <f t="shared" ref="D364:E364" si="100">SUM(D365:D368)</f>
        <v>388599.52</v>
      </c>
      <c r="E364" s="51">
        <f t="shared" si="100"/>
        <v>173007.84</v>
      </c>
      <c r="F364" s="52">
        <f t="shared" si="81"/>
        <v>44.520857874451309</v>
      </c>
    </row>
    <row r="365" spans="1:6" ht="12.75" customHeight="1" x14ac:dyDescent="0.2">
      <c r="A365" s="53">
        <v>4211</v>
      </c>
      <c r="B365" s="85" t="s">
        <v>665</v>
      </c>
      <c r="C365" s="50" t="s">
        <v>761</v>
      </c>
      <c r="D365" s="242">
        <v>33512.51</v>
      </c>
      <c r="E365" s="242">
        <v>0</v>
      </c>
      <c r="F365" s="52">
        <f t="shared" si="81"/>
        <v>0</v>
      </c>
    </row>
    <row r="366" spans="1:6" ht="12.75" customHeight="1" x14ac:dyDescent="0.2">
      <c r="A366" s="53">
        <v>4212</v>
      </c>
      <c r="B366" s="85" t="s">
        <v>667</v>
      </c>
      <c r="C366" s="50" t="s">
        <v>762</v>
      </c>
      <c r="D366" s="242">
        <v>99911.61</v>
      </c>
      <c r="E366" s="242">
        <v>45264.93</v>
      </c>
      <c r="F366" s="52">
        <f t="shared" si="81"/>
        <v>45.304975067462131</v>
      </c>
    </row>
    <row r="367" spans="1:6" ht="12.75" customHeight="1" x14ac:dyDescent="0.2">
      <c r="A367" s="53">
        <v>4213</v>
      </c>
      <c r="B367" s="85" t="s">
        <v>669</v>
      </c>
      <c r="C367" s="50" t="s">
        <v>763</v>
      </c>
      <c r="D367" s="242">
        <v>213694.32</v>
      </c>
      <c r="E367" s="242">
        <v>1766.88</v>
      </c>
      <c r="F367" s="52">
        <f t="shared" si="81"/>
        <v>0.8268259072117593</v>
      </c>
    </row>
    <row r="368" spans="1:6" ht="12.75" customHeight="1" x14ac:dyDescent="0.2">
      <c r="A368" s="53">
        <v>4214</v>
      </c>
      <c r="B368" s="85" t="s">
        <v>671</v>
      </c>
      <c r="C368" s="50" t="s">
        <v>764</v>
      </c>
      <c r="D368" s="242">
        <v>41481.08</v>
      </c>
      <c r="E368" s="242">
        <v>125976.03</v>
      </c>
      <c r="F368" s="52">
        <f t="shared" si="81"/>
        <v>303.69515451381687</v>
      </c>
    </row>
    <row r="369" spans="1:6" ht="12.75" customHeight="1" x14ac:dyDescent="0.2">
      <c r="A369" s="53">
        <v>422</v>
      </c>
      <c r="B369" s="85" t="s">
        <v>765</v>
      </c>
      <c r="C369" s="50" t="s">
        <v>766</v>
      </c>
      <c r="D369" s="51">
        <f t="shared" ref="D369:E369" si="101">SUM(D370:D377)</f>
        <v>89454.69</v>
      </c>
      <c r="E369" s="51">
        <f t="shared" si="101"/>
        <v>130765.21000000002</v>
      </c>
      <c r="F369" s="52">
        <f t="shared" si="81"/>
        <v>146.1803847288499</v>
      </c>
    </row>
    <row r="370" spans="1:6" ht="12.75" customHeight="1" x14ac:dyDescent="0.2">
      <c r="A370" s="53">
        <v>4221</v>
      </c>
      <c r="B370" s="85" t="s">
        <v>675</v>
      </c>
      <c r="C370" s="50" t="s">
        <v>767</v>
      </c>
      <c r="D370" s="242">
        <v>8458.35</v>
      </c>
      <c r="E370" s="242">
        <v>3447.35</v>
      </c>
      <c r="F370" s="52">
        <f t="shared" si="81"/>
        <v>40.756766981739936</v>
      </c>
    </row>
    <row r="371" spans="1:6" ht="12.75" customHeight="1" x14ac:dyDescent="0.2">
      <c r="A371" s="53">
        <v>4222</v>
      </c>
      <c r="B371" s="85" t="s">
        <v>768</v>
      </c>
      <c r="C371" s="50" t="s">
        <v>769</v>
      </c>
      <c r="D371" s="242">
        <v>8877.25</v>
      </c>
      <c r="E371" s="242">
        <v>121108.49</v>
      </c>
      <c r="F371" s="52">
        <f t="shared" si="81"/>
        <v>1364.2568362950237</v>
      </c>
    </row>
    <row r="372" spans="1:6" ht="12.75" customHeight="1" x14ac:dyDescent="0.2">
      <c r="A372" s="53">
        <v>4223</v>
      </c>
      <c r="B372" s="85" t="s">
        <v>679</v>
      </c>
      <c r="C372" s="50" t="s">
        <v>770</v>
      </c>
      <c r="D372" s="242">
        <v>44885.86</v>
      </c>
      <c r="E372" s="242">
        <v>4366.99</v>
      </c>
      <c r="F372" s="52">
        <f t="shared" si="81"/>
        <v>9.7290995427067681</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1842.38</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27233.23</v>
      </c>
      <c r="E376" s="242">
        <v>0</v>
      </c>
      <c r="F376" s="52">
        <f t="shared" si="81"/>
        <v>0</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5201.67</v>
      </c>
      <c r="F378" s="52" t="str">
        <f t="shared" si="81"/>
        <v>-</v>
      </c>
    </row>
    <row r="379" spans="1:6" ht="12.75" customHeight="1" x14ac:dyDescent="0.2">
      <c r="A379" s="53">
        <v>4231</v>
      </c>
      <c r="B379" s="85" t="s">
        <v>693</v>
      </c>
      <c r="C379" s="50" t="s">
        <v>778</v>
      </c>
      <c r="D379" s="242">
        <v>0</v>
      </c>
      <c r="E379" s="242">
        <v>5201.67</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9524.6299999999992</v>
      </c>
      <c r="E383" s="51">
        <f t="shared" si="103"/>
        <v>7867.24</v>
      </c>
      <c r="F383" s="52">
        <f t="shared" si="81"/>
        <v>82.598904104411403</v>
      </c>
    </row>
    <row r="384" spans="1:6" ht="12.75" customHeight="1" x14ac:dyDescent="0.2">
      <c r="A384" s="53">
        <v>4241</v>
      </c>
      <c r="B384" s="85" t="s">
        <v>784</v>
      </c>
      <c r="C384" s="50" t="s">
        <v>785</v>
      </c>
      <c r="D384" s="242">
        <v>9524.6299999999992</v>
      </c>
      <c r="E384" s="242">
        <v>7867.24</v>
      </c>
      <c r="F384" s="52">
        <f t="shared" si="81"/>
        <v>82.598904104411403</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79427.960000000006</v>
      </c>
      <c r="E391" s="51">
        <f t="shared" si="105"/>
        <v>109848.23000000001</v>
      </c>
      <c r="F391" s="52">
        <f t="shared" si="81"/>
        <v>138.29919590028499</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11928.46</v>
      </c>
      <c r="E393" s="242">
        <v>0</v>
      </c>
      <c r="F393" s="52">
        <f t="shared" si="81"/>
        <v>0</v>
      </c>
    </row>
    <row r="394" spans="1:6" ht="12.75" customHeight="1" x14ac:dyDescent="0.2">
      <c r="A394" s="53">
        <v>4263</v>
      </c>
      <c r="B394" s="85" t="s">
        <v>723</v>
      </c>
      <c r="C394" s="50" t="s">
        <v>798</v>
      </c>
      <c r="D394" s="242">
        <v>41094.300000000003</v>
      </c>
      <c r="E394" s="242">
        <v>105424.3</v>
      </c>
      <c r="F394" s="52">
        <f t="shared" si="81"/>
        <v>256.54239152388533</v>
      </c>
    </row>
    <row r="395" spans="1:6" ht="12.75" customHeight="1" x14ac:dyDescent="0.2">
      <c r="A395" s="53">
        <v>4264</v>
      </c>
      <c r="B395" s="85" t="s">
        <v>725</v>
      </c>
      <c r="C395" s="50" t="s">
        <v>799</v>
      </c>
      <c r="D395" s="242">
        <v>26405.200000000001</v>
      </c>
      <c r="E395" s="242">
        <v>4423.93</v>
      </c>
      <c r="F395" s="52">
        <f t="shared" si="81"/>
        <v>16.754010573674883</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673169.10000000009</v>
      </c>
      <c r="E408" s="51">
        <f t="shared" si="111"/>
        <v>462619.97000000009</v>
      </c>
      <c r="F408" s="52">
        <f t="shared" si="81"/>
        <v>68.72269835320725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5360285.1100000003</v>
      </c>
      <c r="E410" s="242">
        <v>6033454.2199999997</v>
      </c>
      <c r="F410" s="52">
        <f t="shared" si="81"/>
        <v>112.55845717505126</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2083758.1700000002</v>
      </c>
      <c r="E412" s="51">
        <f>E6+E298</f>
        <v>2816942.9099999997</v>
      </c>
      <c r="F412" s="52">
        <f t="shared" si="81"/>
        <v>135.1856923973092</v>
      </c>
    </row>
    <row r="413" spans="1:6" ht="12.75" customHeight="1" x14ac:dyDescent="0.2">
      <c r="A413" s="53" t="s">
        <v>609</v>
      </c>
      <c r="B413" s="85" t="s">
        <v>832</v>
      </c>
      <c r="C413" s="50" t="s">
        <v>833</v>
      </c>
      <c r="D413" s="51">
        <f t="shared" ref="D413:E413" si="112">D289+D350</f>
        <v>2139758.87</v>
      </c>
      <c r="E413" s="51">
        <f t="shared" si="112"/>
        <v>2024392.71</v>
      </c>
      <c r="F413" s="52">
        <f t="shared" si="81"/>
        <v>94.608450437221464</v>
      </c>
    </row>
    <row r="414" spans="1:6" ht="12.75" customHeight="1" x14ac:dyDescent="0.2">
      <c r="A414" s="53" t="s">
        <v>609</v>
      </c>
      <c r="B414" s="85" t="s">
        <v>834</v>
      </c>
      <c r="C414" s="50" t="s">
        <v>835</v>
      </c>
      <c r="D414" s="51">
        <f t="shared" ref="D414:E414" si="113">IF(D412&gt;=D413,D412-D413,0)</f>
        <v>0</v>
      </c>
      <c r="E414" s="51">
        <f t="shared" si="113"/>
        <v>792550.19999999972</v>
      </c>
      <c r="F414" s="52" t="str">
        <f t="shared" si="81"/>
        <v>-</v>
      </c>
    </row>
    <row r="415" spans="1:6" ht="12.75" customHeight="1" x14ac:dyDescent="0.2">
      <c r="A415" s="53" t="s">
        <v>609</v>
      </c>
      <c r="B415" s="85" t="s">
        <v>836</v>
      </c>
      <c r="C415" s="50" t="s">
        <v>837</v>
      </c>
      <c r="D415" s="51">
        <f t="shared" ref="D415:E415" si="114">IF(D413&gt;=D412,D413-D412,0)</f>
        <v>56000.699999999953</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708354.04999999981</v>
      </c>
      <c r="E416" s="51">
        <f t="shared" si="115"/>
        <v>644825.52000000048</v>
      </c>
      <c r="F416" s="52">
        <f t="shared" si="81"/>
        <v>91.031528654350268</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15529.63</v>
      </c>
      <c r="E418" s="62">
        <f t="shared" si="117"/>
        <v>362904.19</v>
      </c>
      <c r="F418" s="57">
        <f t="shared" si="81"/>
        <v>2336.8502018399668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222974.32</v>
      </c>
      <c r="E528" s="51">
        <f t="shared" si="148"/>
        <v>198990.04</v>
      </c>
      <c r="F528" s="52">
        <f t="shared" si="119"/>
        <v>89.243478800608074</v>
      </c>
    </row>
    <row r="529" spans="1:6" ht="24" x14ac:dyDescent="0.2">
      <c r="A529" s="53">
        <v>51</v>
      </c>
      <c r="B529" s="85" t="s">
        <v>1065</v>
      </c>
      <c r="C529" s="50" t="s">
        <v>1066</v>
      </c>
      <c r="D529" s="51">
        <f t="shared" ref="D529:E529" si="149">D530+D535+D538+D542+D543+D550+D555+D563</f>
        <v>222974.32</v>
      </c>
      <c r="E529" s="51">
        <f t="shared" si="149"/>
        <v>198990.04</v>
      </c>
      <c r="F529" s="52">
        <f t="shared" si="119"/>
        <v>89.243478800608074</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222974.32</v>
      </c>
      <c r="E563" s="51">
        <f t="shared" si="156"/>
        <v>198990.04</v>
      </c>
      <c r="F563" s="52">
        <f t="shared" si="119"/>
        <v>89.243478800608074</v>
      </c>
    </row>
    <row r="564" spans="1:6" ht="12.75" customHeight="1" x14ac:dyDescent="0.2">
      <c r="A564" s="53" t="s">
        <v>1135</v>
      </c>
      <c r="B564" s="85" t="s">
        <v>1136</v>
      </c>
      <c r="C564" s="50" t="s">
        <v>1135</v>
      </c>
      <c r="D564" s="242">
        <v>222974.32</v>
      </c>
      <c r="E564" s="242">
        <v>198990.04</v>
      </c>
      <c r="F564" s="52">
        <f t="shared" si="119"/>
        <v>89.243478800608074</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222974.32</v>
      </c>
      <c r="E636" s="51">
        <f t="shared" si="179"/>
        <v>198990.04</v>
      </c>
      <c r="F636" s="52">
        <f t="shared" si="119"/>
        <v>89.243478800608074</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599193.93999999994</v>
      </c>
      <c r="E638" s="242">
        <v>710321.31</v>
      </c>
      <c r="F638" s="52">
        <f t="shared" si="119"/>
        <v>118.54614384117438</v>
      </c>
    </row>
    <row r="639" spans="1:6" ht="12.75" customHeight="1" x14ac:dyDescent="0.2">
      <c r="A639" s="53" t="s">
        <v>609</v>
      </c>
      <c r="B639" s="85" t="s">
        <v>1276</v>
      </c>
      <c r="C639" s="50" t="s">
        <v>1277</v>
      </c>
      <c r="D639" s="51">
        <f t="shared" ref="D639:E639" si="180">D412+D420</f>
        <v>2083758.1700000002</v>
      </c>
      <c r="E639" s="51">
        <f t="shared" si="180"/>
        <v>2816942.9099999997</v>
      </c>
      <c r="F639" s="52">
        <f t="shared" si="119"/>
        <v>135.1856923973092</v>
      </c>
    </row>
    <row r="640" spans="1:6" ht="12.75" customHeight="1" x14ac:dyDescent="0.2">
      <c r="A640" s="53" t="s">
        <v>609</v>
      </c>
      <c r="B640" s="85" t="s">
        <v>1278</v>
      </c>
      <c r="C640" s="50" t="s">
        <v>1279</v>
      </c>
      <c r="D640" s="51">
        <f t="shared" ref="D640:E640" si="181">D413+D528</f>
        <v>2362733.19</v>
      </c>
      <c r="E640" s="51">
        <f t="shared" si="181"/>
        <v>2223382.75</v>
      </c>
      <c r="F640" s="52">
        <f t="shared" si="119"/>
        <v>94.102150823047438</v>
      </c>
    </row>
    <row r="641" spans="1:6" ht="12.75" customHeight="1" x14ac:dyDescent="0.2">
      <c r="A641" s="53" t="s">
        <v>609</v>
      </c>
      <c r="B641" s="85" t="s">
        <v>1280</v>
      </c>
      <c r="C641" s="50" t="s">
        <v>1281</v>
      </c>
      <c r="D641" s="51">
        <f t="shared" ref="D641:E641" si="182">IF(D639&gt;=D640,D639-D640,0)</f>
        <v>0</v>
      </c>
      <c r="E641" s="51">
        <f t="shared" si="182"/>
        <v>593560.15999999968</v>
      </c>
      <c r="F641" s="52" t="str">
        <f t="shared" si="119"/>
        <v>-</v>
      </c>
    </row>
    <row r="642" spans="1:6" ht="12.75" customHeight="1" x14ac:dyDescent="0.2">
      <c r="A642" s="53" t="s">
        <v>609</v>
      </c>
      <c r="B642" s="85" t="s">
        <v>1282</v>
      </c>
      <c r="C642" s="50" t="s">
        <v>1283</v>
      </c>
      <c r="D642" s="51">
        <f t="shared" ref="D642:E642" si="183">IF(D640&gt;=D639,D640-D639,0)</f>
        <v>278975.01999999979</v>
      </c>
      <c r="E642" s="51">
        <f t="shared" si="183"/>
        <v>0</v>
      </c>
      <c r="F642" s="52">
        <f t="shared" si="119"/>
        <v>0</v>
      </c>
    </row>
    <row r="643" spans="1:6" ht="24" x14ac:dyDescent="0.2">
      <c r="A643" s="60" t="s">
        <v>1284</v>
      </c>
      <c r="B643" s="85" t="s">
        <v>1285</v>
      </c>
      <c r="C643" s="61" t="s">
        <v>1284</v>
      </c>
      <c r="D643" s="51">
        <f t="shared" ref="D643:E643" si="184">IF(D416-D417+D637-D638&gt;=0,D416-D417+D637-D638,0)</f>
        <v>109160.10999999987</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65495.789999999572</v>
      </c>
      <c r="F644" s="52" t="str">
        <f t="shared" si="119"/>
        <v>-</v>
      </c>
    </row>
    <row r="645" spans="1:6" ht="24" x14ac:dyDescent="0.2">
      <c r="A645" s="53" t="s">
        <v>609</v>
      </c>
      <c r="B645" s="85" t="s">
        <v>1288</v>
      </c>
      <c r="C645" s="50" t="s">
        <v>1289</v>
      </c>
      <c r="D645" s="51">
        <f t="shared" ref="D645:E645" si="186">IF(D641+D643-D642-D644&gt;=0,D641+D643-D642-D644,0)</f>
        <v>0</v>
      </c>
      <c r="E645" s="51">
        <f t="shared" si="186"/>
        <v>528064.37000000011</v>
      </c>
      <c r="F645" s="52" t="str">
        <f t="shared" si="119"/>
        <v>-</v>
      </c>
    </row>
    <row r="646" spans="1:6" ht="24" x14ac:dyDescent="0.2">
      <c r="A646" s="53" t="s">
        <v>609</v>
      </c>
      <c r="B646" s="85" t="s">
        <v>1290</v>
      </c>
      <c r="C646" s="50" t="s">
        <v>1291</v>
      </c>
      <c r="D646" s="51">
        <f t="shared" ref="D646:E646" si="187">IF(D642+D644-D641-D643&gt;=0,D642+D644-D641-D643,0)</f>
        <v>169814.90999999992</v>
      </c>
      <c r="E646" s="51">
        <f t="shared" si="187"/>
        <v>0</v>
      </c>
      <c r="F646" s="52">
        <f t="shared" si="119"/>
        <v>0</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120537.94</v>
      </c>
      <c r="E649" s="242">
        <v>26631.95</v>
      </c>
      <c r="F649" s="52">
        <f t="shared" ref="F649:F724" si="188">IF(D649&lt;&gt;0,IF(E649/D649&gt;=100,"&gt;&gt;100",E649/D649*100),"-")</f>
        <v>22.094246840455376</v>
      </c>
    </row>
    <row r="650" spans="1:6" ht="12.75" customHeight="1" x14ac:dyDescent="0.2">
      <c r="A650" s="53" t="s">
        <v>1297</v>
      </c>
      <c r="B650" s="85" t="s">
        <v>1298</v>
      </c>
      <c r="C650" s="50" t="s">
        <v>1297</v>
      </c>
      <c r="D650" s="242">
        <v>2193639.0499999998</v>
      </c>
      <c r="E650" s="242">
        <v>3235557.82</v>
      </c>
      <c r="F650" s="52">
        <f t="shared" si="188"/>
        <v>147.49727490491199</v>
      </c>
    </row>
    <row r="651" spans="1:6" ht="12.75" customHeight="1" x14ac:dyDescent="0.2">
      <c r="A651" s="53" t="s">
        <v>1299</v>
      </c>
      <c r="B651" s="85" t="s">
        <v>1300</v>
      </c>
      <c r="C651" s="50" t="s">
        <v>1299</v>
      </c>
      <c r="D651" s="242">
        <v>2287545.04</v>
      </c>
      <c r="E651" s="242">
        <v>2780377.36</v>
      </c>
      <c r="F651" s="52">
        <f t="shared" si="188"/>
        <v>121.54415809884993</v>
      </c>
    </row>
    <row r="652" spans="1:6" ht="24" x14ac:dyDescent="0.2">
      <c r="A652" s="53">
        <v>11</v>
      </c>
      <c r="B652" s="85" t="s">
        <v>1301</v>
      </c>
      <c r="C652" s="50" t="s">
        <v>1302</v>
      </c>
      <c r="D652" s="51">
        <f t="shared" ref="D652:E652" si="189">+D649+D650-D651</f>
        <v>26631.949999999721</v>
      </c>
      <c r="E652" s="51">
        <f t="shared" si="189"/>
        <v>481812.41000000015</v>
      </c>
      <c r="F652" s="52">
        <f t="shared" si="188"/>
        <v>1809.1518270348406</v>
      </c>
    </row>
    <row r="653" spans="1:6" ht="24" x14ac:dyDescent="0.2">
      <c r="A653" s="53" t="s">
        <v>609</v>
      </c>
      <c r="B653" s="85" t="s">
        <v>1303</v>
      </c>
      <c r="C653" s="50" t="s">
        <v>1304</v>
      </c>
      <c r="D653" s="262">
        <v>13</v>
      </c>
      <c r="E653" s="262">
        <v>13</v>
      </c>
      <c r="F653" s="52">
        <f t="shared" si="188"/>
        <v>100</v>
      </c>
    </row>
    <row r="654" spans="1:6" ht="24" x14ac:dyDescent="0.2">
      <c r="A654" s="53" t="s">
        <v>609</v>
      </c>
      <c r="B654" s="85" t="s">
        <v>1305</v>
      </c>
      <c r="C654" s="50" t="s">
        <v>1306</v>
      </c>
      <c r="D654" s="262">
        <v>2</v>
      </c>
      <c r="E654" s="262">
        <v>1</v>
      </c>
      <c r="F654" s="52">
        <f t="shared" si="188"/>
        <v>50</v>
      </c>
    </row>
    <row r="655" spans="1:6" ht="12.75" customHeight="1" x14ac:dyDescent="0.2">
      <c r="A655" s="53" t="s">
        <v>609</v>
      </c>
      <c r="B655" s="85" t="s">
        <v>1307</v>
      </c>
      <c r="C655" s="50" t="s">
        <v>1308</v>
      </c>
      <c r="D655" s="262">
        <v>13</v>
      </c>
      <c r="E655" s="262">
        <v>13</v>
      </c>
      <c r="F655" s="52">
        <f t="shared" si="188"/>
        <v>100</v>
      </c>
    </row>
    <row r="656" spans="1:6" ht="12.75" customHeight="1" x14ac:dyDescent="0.2">
      <c r="A656" s="53" t="s">
        <v>609</v>
      </c>
      <c r="B656" s="85" t="s">
        <v>1309</v>
      </c>
      <c r="C656" s="50" t="s">
        <v>1310</v>
      </c>
      <c r="D656" s="262">
        <v>1</v>
      </c>
      <c r="E656" s="262">
        <v>1</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987.74</v>
      </c>
      <c r="E658" s="242">
        <v>1974.56</v>
      </c>
      <c r="F658" s="52">
        <f t="shared" si="188"/>
        <v>199.90685808006154</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1990.84</v>
      </c>
      <c r="E661" s="242">
        <v>11565.84</v>
      </c>
      <c r="F661" s="52">
        <f t="shared" si="188"/>
        <v>580.9527636575516</v>
      </c>
    </row>
    <row r="662" spans="1:6" ht="12.75" customHeight="1" x14ac:dyDescent="0.2">
      <c r="A662" s="53">
        <v>63312</v>
      </c>
      <c r="B662" s="85" t="s">
        <v>1322</v>
      </c>
      <c r="C662" s="50" t="s">
        <v>1323</v>
      </c>
      <c r="D662" s="242">
        <v>21235.65</v>
      </c>
      <c r="E662" s="242">
        <v>22500</v>
      </c>
      <c r="F662" s="52">
        <f t="shared" si="188"/>
        <v>105.9539029886064</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104851.02</v>
      </c>
      <c r="E694" s="242">
        <v>0</v>
      </c>
      <c r="F694" s="52">
        <f t="shared" si="188"/>
        <v>0</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59854.5</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2139.91</v>
      </c>
      <c r="E710" s="242">
        <v>0</v>
      </c>
      <c r="F710" s="52">
        <f t="shared" si="188"/>
        <v>0</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398.17</v>
      </c>
      <c r="F717" s="52" t="str">
        <f t="shared" si="188"/>
        <v>-</v>
      </c>
    </row>
    <row r="718" spans="1:6" ht="12.75" customHeight="1" x14ac:dyDescent="0.2">
      <c r="A718" s="53">
        <v>32121</v>
      </c>
      <c r="B718" s="85" t="s">
        <v>1416</v>
      </c>
      <c r="C718" s="50" t="s">
        <v>1417</v>
      </c>
      <c r="D718" s="242">
        <v>9608.33</v>
      </c>
      <c r="E718" s="242">
        <v>9301</v>
      </c>
      <c r="F718" s="52">
        <f t="shared" si="188"/>
        <v>96.801421266755</v>
      </c>
    </row>
    <row r="719" spans="1:6" ht="12.75" customHeight="1" x14ac:dyDescent="0.2">
      <c r="A719" s="53" t="s">
        <v>1418</v>
      </c>
      <c r="B719" s="85" t="s">
        <v>1419</v>
      </c>
      <c r="C719" s="50" t="s">
        <v>1418</v>
      </c>
      <c r="D719" s="242">
        <v>0</v>
      </c>
      <c r="E719" s="242">
        <v>1125.1300000000001</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1867.45</v>
      </c>
      <c r="E722" s="242">
        <v>350.91</v>
      </c>
      <c r="F722" s="52">
        <f t="shared" si="188"/>
        <v>18.790864547912932</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7161.51</v>
      </c>
      <c r="E725" s="242">
        <v>6531.45</v>
      </c>
      <c r="F725" s="52">
        <f t="shared" ref="F725:F979" si="190">IF(D725&lt;&gt;0,IF(E725/D725&gt;=100,"&gt;&gt;100",E725/D725*100),"-")</f>
        <v>91.202134745326049</v>
      </c>
    </row>
    <row r="726" spans="1:6" ht="12.75" customHeight="1" x14ac:dyDescent="0.2">
      <c r="A726" s="53" t="s">
        <v>1432</v>
      </c>
      <c r="B726" s="85" t="s">
        <v>1433</v>
      </c>
      <c r="C726" s="50" t="s">
        <v>1432</v>
      </c>
      <c r="D726" s="242">
        <v>0</v>
      </c>
      <c r="E726" s="242">
        <v>2365.11</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11256.55</v>
      </c>
      <c r="E759" s="242">
        <v>12395.8</v>
      </c>
      <c r="F759" s="52">
        <f t="shared" si="190"/>
        <v>110.1207741270638</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3542.46</v>
      </c>
      <c r="E816" s="242">
        <v>6890.22</v>
      </c>
      <c r="F816" s="52">
        <f t="shared" si="190"/>
        <v>194.50381937975305</v>
      </c>
    </row>
    <row r="817" spans="1:6" ht="12.75" customHeight="1" x14ac:dyDescent="0.2">
      <c r="A817" s="53" t="s">
        <v>1614</v>
      </c>
      <c r="B817" s="85" t="s">
        <v>1615</v>
      </c>
      <c r="C817" s="50" t="s">
        <v>1614</v>
      </c>
      <c r="D817" s="242">
        <v>0</v>
      </c>
      <c r="E817" s="242">
        <v>1000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14732.23</v>
      </c>
      <c r="E819" s="242">
        <v>33004.080000000002</v>
      </c>
      <c r="F819" s="52">
        <f t="shared" si="190"/>
        <v>224.02636939553622</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3092.45</v>
      </c>
      <c r="E823" s="242">
        <v>6530.88</v>
      </c>
      <c r="F823" s="52">
        <f t="shared" si="190"/>
        <v>211.18789309447203</v>
      </c>
    </row>
    <row r="824" spans="1:6" ht="12.75" customHeight="1" x14ac:dyDescent="0.2">
      <c r="A824" s="53">
        <v>37221</v>
      </c>
      <c r="B824" s="85" t="s">
        <v>1628</v>
      </c>
      <c r="C824" s="50" t="s">
        <v>1629</v>
      </c>
      <c r="D824" s="242">
        <v>35400.879999999997</v>
      </c>
      <c r="E824" s="242">
        <v>28220.65</v>
      </c>
      <c r="F824" s="52">
        <f t="shared" si="190"/>
        <v>79.717368607786028</v>
      </c>
    </row>
    <row r="825" spans="1:6" ht="12.75" customHeight="1" x14ac:dyDescent="0.2">
      <c r="A825" s="53" t="s">
        <v>1630</v>
      </c>
      <c r="B825" s="85" t="s">
        <v>1607</v>
      </c>
      <c r="C825" s="50" t="s">
        <v>1630</v>
      </c>
      <c r="D825" s="242">
        <v>820.23</v>
      </c>
      <c r="E825" s="242">
        <v>0</v>
      </c>
      <c r="F825" s="52">
        <f t="shared" si="190"/>
        <v>0</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8361.7999999999993</v>
      </c>
      <c r="E828" s="242">
        <v>18405.79</v>
      </c>
      <c r="F828" s="52">
        <f t="shared" si="190"/>
        <v>220.11755842043584</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4528177.0499999989</v>
      </c>
      <c r="E6" s="229">
        <f t="shared" si="0"/>
        <v>5606650.5999999996</v>
      </c>
      <c r="F6" s="230">
        <f t="shared" ref="F6:F260" si="1">IF(D6&gt;0,IF(E6/D6&gt;=100,"&gt;&gt;100",E6/D6*100),"-")</f>
        <v>123.81694748441872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4199896.0299999993</v>
      </c>
      <c r="E7" s="104">
        <f t="shared" si="2"/>
        <v>4481417.12</v>
      </c>
      <c r="F7" s="93">
        <f t="shared" si="1"/>
        <v>106.70304902762082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549313.16999999993</v>
      </c>
      <c r="E8" s="104">
        <f>E9+E10-E11</f>
        <v>585242.94999999995</v>
      </c>
      <c r="F8" s="93">
        <f t="shared" si="1"/>
        <v>106.54085537399367</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422055.22</v>
      </c>
      <c r="E9" s="247">
        <v>457985</v>
      </c>
      <c r="F9" s="93">
        <f t="shared" si="1"/>
        <v>108.51305191770879</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127257.95</v>
      </c>
      <c r="E10" s="247">
        <v>127257.95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3396622.3299999996</v>
      </c>
      <c r="E12" s="104">
        <f t="shared" si="3"/>
        <v>3542456.1399999997</v>
      </c>
      <c r="F12" s="93">
        <f t="shared" si="1"/>
        <v>104.29349500272525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2492266.79</v>
      </c>
      <c r="E13" s="104">
        <f t="shared" si="4"/>
        <v>2510638.7700000005</v>
      </c>
      <c r="F13" s="93">
        <f t="shared" si="1"/>
        <v>100.7371594435121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24450.99</v>
      </c>
      <c r="E14" s="247">
        <v>24450.99</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1061689.54</v>
      </c>
      <c r="E15" s="247">
        <v>1081629.54</v>
      </c>
      <c r="F15" s="93">
        <f t="shared" si="1"/>
        <v>101.87813849988576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1627578.41</v>
      </c>
      <c r="E16" s="247">
        <v>1629345.29</v>
      </c>
      <c r="F16" s="93">
        <f t="shared" si="1"/>
        <v>100.10855882513212</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830967.49</v>
      </c>
      <c r="E17" s="247">
        <v>956943.52</v>
      </c>
      <c r="F17" s="93">
        <f t="shared" si="1"/>
        <v>115.16016348605889</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1052419.6399999999</v>
      </c>
      <c r="E18" s="247">
        <v>1181730.57</v>
      </c>
      <c r="F18" s="93">
        <f t="shared" si="1"/>
        <v>112.28701224161877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207063.76999999996</v>
      </c>
      <c r="E19" s="104">
        <f t="shared" si="5"/>
        <v>195704.80000000005</v>
      </c>
      <c r="F19" s="93">
        <f t="shared" si="1"/>
        <v>94.51426485666714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117449.2</v>
      </c>
      <c r="E20" s="247">
        <v>120896.55</v>
      </c>
      <c r="F20" s="93">
        <f t="shared" si="1"/>
        <v>102.93518389227003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119877.15</v>
      </c>
      <c r="E21" s="247">
        <v>141228.14000000001</v>
      </c>
      <c r="F21" s="93">
        <f t="shared" si="1"/>
        <v>117.81072539679165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117668.22</v>
      </c>
      <c r="E22" s="247">
        <v>122035.21</v>
      </c>
      <c r="F22" s="93">
        <f t="shared" si="1"/>
        <v>103.71127395315405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10564.4</v>
      </c>
      <c r="E24" s="247">
        <v>12406.78</v>
      </c>
      <c r="F24" s="93">
        <f t="shared" si="1"/>
        <v>117.43951383893076</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6906.4</v>
      </c>
      <c r="E25" s="247">
        <v>6906.4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82726.59</v>
      </c>
      <c r="E26" s="247">
        <v>82726.59</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248128.19</v>
      </c>
      <c r="E28" s="247">
        <v>290494.87</v>
      </c>
      <c r="F28" s="93">
        <f t="shared" si="1"/>
        <v>117.07451297653846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1955.369999999999</v>
      </c>
      <c r="E29" s="104">
        <f t="shared" si="6"/>
        <v>4594.7999999999956</v>
      </c>
      <c r="F29" s="93">
        <f t="shared" si="1"/>
        <v>234.98366038141108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32786.36</v>
      </c>
      <c r="E30" s="247">
        <v>37988.03</v>
      </c>
      <c r="F30" s="93">
        <f t="shared" si="1"/>
        <v>115.86534766286955</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30830.99</v>
      </c>
      <c r="E34" s="247">
        <v>33393.230000000003</v>
      </c>
      <c r="F34" s="93">
        <f t="shared" si="1"/>
        <v>108.31059917310472</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356826.08999999997</v>
      </c>
      <c r="E35" s="104">
        <f t="shared" si="7"/>
        <v>363711.61</v>
      </c>
      <c r="F35" s="93">
        <f t="shared" si="1"/>
        <v>101.92965710551043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42179.7</v>
      </c>
      <c r="E36" s="247">
        <v>50046.94</v>
      </c>
      <c r="F36" s="93">
        <f t="shared" si="1"/>
        <v>118.65172108858053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333088.92</v>
      </c>
      <c r="E37" s="247">
        <v>333088.92</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18442.53</v>
      </c>
      <c r="E40" s="247">
        <v>19424.25</v>
      </c>
      <c r="F40" s="93">
        <f t="shared" si="1"/>
        <v>105.32313082857938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37877.760000000002</v>
      </c>
      <c r="E41" s="104">
        <f t="shared" si="8"/>
        <v>37877.760000000002</v>
      </c>
      <c r="F41" s="93">
        <f t="shared" si="1"/>
        <v>100</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37877.760000000002</v>
      </c>
      <c r="E43" s="247">
        <v>37877.760000000002</v>
      </c>
      <c r="F43" s="93">
        <f t="shared" si="1"/>
        <v>100</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300632.55</v>
      </c>
      <c r="E45" s="104">
        <f t="shared" si="9"/>
        <v>429928.39999999997</v>
      </c>
      <c r="F45" s="93">
        <f t="shared" si="1"/>
        <v>143.00793443690645</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33814.65</v>
      </c>
      <c r="E47" s="247">
        <v>33814.65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72730.89</v>
      </c>
      <c r="E48" s="247">
        <v>82030.89</v>
      </c>
      <c r="F48" s="93">
        <f t="shared" si="1"/>
        <v>112.78686401335113</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216850.53</v>
      </c>
      <c r="E49" s="247">
        <v>342723.69</v>
      </c>
      <c r="F49" s="93">
        <f t="shared" si="1"/>
        <v>158.04604674012094</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22763.52</v>
      </c>
      <c r="E50" s="247">
        <v>28640.83</v>
      </c>
      <c r="F50" s="93">
        <f t="shared" si="1"/>
        <v>125.81898581590194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v>0</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v>0</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246810.09</v>
      </c>
      <c r="E56" s="104">
        <f t="shared" si="11"/>
        <v>246810.09</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246810.09</v>
      </c>
      <c r="E57" s="247">
        <v>246810.09</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7150.44</v>
      </c>
      <c r="E63" s="104">
        <f t="shared" si="12"/>
        <v>106907.94</v>
      </c>
      <c r="F63" s="93">
        <f t="shared" si="1"/>
        <v>1495.1239364290871</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7150.44</v>
      </c>
      <c r="E64" s="247">
        <v>106907.94</v>
      </c>
      <c r="F64" s="93">
        <f t="shared" si="1"/>
        <v>1495.1239364290871</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328281.02</v>
      </c>
      <c r="E68" s="104">
        <f t="shared" si="13"/>
        <v>1125233.48</v>
      </c>
      <c r="F68" s="93">
        <f t="shared" si="1"/>
        <v>342.76531734914187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26631.95</v>
      </c>
      <c r="E69" s="104">
        <f t="shared" si="14"/>
        <v>481812.41000000003</v>
      </c>
      <c r="F69" s="93">
        <f t="shared" si="1"/>
        <v>1809.1518270348211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26196.79</v>
      </c>
      <c r="E70" s="104">
        <f t="shared" si="15"/>
        <v>480344.91000000003</v>
      </c>
      <c r="F70" s="93">
        <f t="shared" si="1"/>
        <v>1833.6021703422443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26100.75</v>
      </c>
      <c r="E72" s="247">
        <v>480219.89</v>
      </c>
      <c r="F72" s="93">
        <f t="shared" si="1"/>
        <v>1839.8700803616755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96.04</v>
      </c>
      <c r="E74" s="247">
        <v>125.02</v>
      </c>
      <c r="F74" s="93">
        <f t="shared" si="1"/>
        <v>130.17492711370261</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435.16</v>
      </c>
      <c r="E76" s="247">
        <v>1467.5</v>
      </c>
      <c r="F76" s="93">
        <f t="shared" si="1"/>
        <v>337.23228237889509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3162.37</v>
      </c>
      <c r="E78" s="104">
        <f>E79+SUM(E82:E84)-E85+E86</f>
        <v>4339.47</v>
      </c>
      <c r="F78" s="93">
        <f t="shared" si="1"/>
        <v>137.22208343742196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939.68</v>
      </c>
      <c r="E82" s="247">
        <v>939.68</v>
      </c>
      <c r="F82" s="93">
        <f t="shared" si="1"/>
        <v>100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2222.69</v>
      </c>
      <c r="E86" s="247">
        <v>3399.79</v>
      </c>
      <c r="F86" s="93">
        <f t="shared" si="1"/>
        <v>152.95835226684781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284836.42</v>
      </c>
      <c r="E134" s="104">
        <f t="shared" si="23"/>
        <v>284836.42</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284836.42</v>
      </c>
      <c r="E135" s="104">
        <f t="shared" si="24"/>
        <v>284836.42</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284836.42</v>
      </c>
      <c r="E139" s="247">
        <v>284836.42</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13650.279999999999</v>
      </c>
      <c r="E146" s="104">
        <f t="shared" si="26"/>
        <v>354245.18000000005</v>
      </c>
      <c r="F146" s="93">
        <f t="shared" si="1"/>
        <v>2595.1495500458605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20838.34</v>
      </c>
      <c r="E147" s="247">
        <v>7880.19</v>
      </c>
      <c r="F147" s="93">
        <f t="shared" si="1"/>
        <v>37.815824101152003</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4543.8500000000004</v>
      </c>
      <c r="E158" s="247">
        <v>10594.85</v>
      </c>
      <c r="F158" s="93">
        <f t="shared" si="1"/>
        <v>233.16900866005699</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161849.57999999999</v>
      </c>
      <c r="E159" s="247">
        <v>353238.03</v>
      </c>
      <c r="F159" s="93">
        <f t="shared" si="1"/>
        <v>218.25081659155376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822.88</v>
      </c>
      <c r="E162" s="247">
        <v>13437.09</v>
      </c>
      <c r="F162" s="93">
        <f t="shared" si="1"/>
        <v>1632.9343282131053</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174404.37</v>
      </c>
      <c r="E163" s="247">
        <v>30904.98</v>
      </c>
      <c r="F163" s="93">
        <f t="shared" si="1"/>
        <v>17.72030138923698</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4528177.0499999989</v>
      </c>
      <c r="E175" s="104">
        <f t="shared" si="30"/>
        <v>5606650.6000000006</v>
      </c>
      <c r="F175" s="93">
        <f t="shared" si="1"/>
        <v>123.81694748441873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356835.52</v>
      </c>
      <c r="E176" s="104">
        <f t="shared" si="31"/>
        <v>168259.39</v>
      </c>
      <c r="F176" s="93">
        <f t="shared" si="1"/>
        <v>47.15320660902816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165916.07999999999</v>
      </c>
      <c r="E177" s="104">
        <f t="shared" si="32"/>
        <v>100076.53</v>
      </c>
      <c r="F177" s="93">
        <f t="shared" si="1"/>
        <v>60.317559334815527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24114.9</v>
      </c>
      <c r="E178" s="247">
        <v>29759.31</v>
      </c>
      <c r="F178" s="93">
        <f t="shared" si="1"/>
        <v>123.40631725613625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133772.54</v>
      </c>
      <c r="E179" s="247">
        <v>64211.97</v>
      </c>
      <c r="F179" s="93">
        <f t="shared" si="1"/>
        <v>48.000860266239989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107.55</v>
      </c>
      <c r="E180" s="104">
        <f t="shared" si="33"/>
        <v>231.75</v>
      </c>
      <c r="F180" s="93">
        <f t="shared" si="1"/>
        <v>215.48117154811717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107.55</v>
      </c>
      <c r="E183" s="247">
        <v>231.75</v>
      </c>
      <c r="F183" s="93">
        <f t="shared" si="1"/>
        <v>215.48117154811717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746.57</v>
      </c>
      <c r="E184" s="247">
        <v>250</v>
      </c>
      <c r="F184" s="93">
        <f t="shared" si="1"/>
        <v>33.486478160118942</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5630.95</v>
      </c>
      <c r="E186" s="247">
        <v>2542.2399999999998</v>
      </c>
      <c r="F186" s="93">
        <f t="shared" si="1"/>
        <v>45.147621626901319</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1543.57</v>
      </c>
      <c r="E188" s="247">
        <v>3081.26</v>
      </c>
      <c r="F188" s="93">
        <f t="shared" si="1"/>
        <v>199.61906489501612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131194.18</v>
      </c>
      <c r="E189" s="247">
        <v>68182.86</v>
      </c>
      <c r="F189" s="93">
        <f t="shared" si="1"/>
        <v>51.970948711291918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59725.26</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59725.26</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59725.26</v>
      </c>
      <c r="E217" s="247">
        <v>0</v>
      </c>
      <c r="F217" s="93">
        <f t="shared" si="1"/>
        <v>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4171341.5299999993</v>
      </c>
      <c r="E237" s="104">
        <f t="shared" si="41"/>
        <v>5438391.2100000009</v>
      </c>
      <c r="F237" s="93">
        <f t="shared" si="1"/>
        <v>130.37511244014587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4325626.8199999994</v>
      </c>
      <c r="E238" s="104">
        <f t="shared" si="42"/>
        <v>4547422.6500000004</v>
      </c>
      <c r="F238" s="93">
        <f t="shared" si="1"/>
        <v>105.12748415962525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4523791.7299999995</v>
      </c>
      <c r="E239" s="104">
        <f t="shared" si="43"/>
        <v>4805312.82</v>
      </c>
      <c r="F239" s="93">
        <f t="shared" si="1"/>
        <v>106.22312225677994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4281717.3099999996</v>
      </c>
      <c r="E240" s="247">
        <v>4563238.4000000004</v>
      </c>
      <c r="F240" s="93">
        <f t="shared" si="1"/>
        <v>106.57495742053089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242074.42</v>
      </c>
      <c r="E241" s="247">
        <v>242074.42</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198164.91</v>
      </c>
      <c r="E242" s="104">
        <f t="shared" si="44"/>
        <v>257890.17</v>
      </c>
      <c r="F242" s="93">
        <f t="shared" si="1"/>
        <v>130.13917045151939</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198164.91</v>
      </c>
      <c r="E243" s="247">
        <v>257890.17</v>
      </c>
      <c r="F243" s="93">
        <f t="shared" si="1"/>
        <v>130.13917045151939</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-169814.91000000015</v>
      </c>
      <c r="E245" s="104">
        <f t="shared" si="45"/>
        <v>528064.37000000011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6602795.1399999997</v>
      </c>
      <c r="E246" s="104">
        <f t="shared" si="46"/>
        <v>7300674.4199999999</v>
      </c>
      <c r="F246" s="93">
        <f t="shared" si="1"/>
        <v>110.56945225776005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6602795.1399999997</v>
      </c>
      <c r="E247" s="247">
        <v>7300674.4199999999</v>
      </c>
      <c r="F247" s="93">
        <f t="shared" si="1"/>
        <v>110.56945225776005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6772610.0499999998</v>
      </c>
      <c r="E250" s="104">
        <f t="shared" si="47"/>
        <v>6772610.0499999998</v>
      </c>
      <c r="F250" s="93">
        <f t="shared" si="1"/>
        <v>100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6033454.2199999997</v>
      </c>
      <c r="E252" s="247">
        <v>6033454.2199999997</v>
      </c>
      <c r="F252" s="93">
        <f t="shared" si="1"/>
        <v>100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739155.83</v>
      </c>
      <c r="E253" s="247">
        <v>739155.83</v>
      </c>
      <c r="F253" s="93">
        <f t="shared" si="1"/>
        <v>100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15529.62</v>
      </c>
      <c r="E255" s="247">
        <v>362904.19</v>
      </c>
      <c r="F255" s="93">
        <f t="shared" si="1"/>
        <v>2336.8517066096915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188054.65</v>
      </c>
      <c r="E264" s="247">
        <v>385150.16</v>
      </c>
      <c r="F264" s="93">
        <f t="shared" si="50"/>
        <v>204.80757056525854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2222.69</v>
      </c>
      <c r="E268" s="247">
        <v>3399.79</v>
      </c>
      <c r="F268" s="93">
        <f t="shared" si="50"/>
        <v>152.95835226684781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165916.07999999999</v>
      </c>
      <c r="E287" s="247">
        <v>100076.53</v>
      </c>
      <c r="F287" s="93">
        <f t="shared" si="50"/>
        <v>60.317559334815527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0</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131194.18</v>
      </c>
      <c r="E289" s="247">
        <v>68182.86</v>
      </c>
      <c r="F289" s="93">
        <f t="shared" si="50"/>
        <v>51.970948711291918</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59725.26</v>
      </c>
      <c r="E293" s="247">
        <v>0</v>
      </c>
      <c r="F293" s="93">
        <f t="shared" si="50"/>
        <v>0</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1543.57</v>
      </c>
      <c r="E298" s="247">
        <v>3081.26</v>
      </c>
      <c r="F298" s="93">
        <f t="shared" si="50"/>
        <v>199.61906489501612</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676363.54</v>
      </c>
      <c r="E5" s="79">
        <f t="shared" si="0"/>
        <v>728167.72000000009</v>
      </c>
      <c r="F5" s="80">
        <f t="shared" ref="F5:F141" si="1">IF(D5&gt;0,IF(E5/D5&gt;=100,"&gt;&gt;100",E5/D5*100),"-")</f>
        <v>107.65922125252348</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7162</v>
      </c>
      <c r="E6" s="81">
        <f t="shared" si="2"/>
        <v>10285.16</v>
      </c>
      <c r="F6" s="63">
        <f t="shared" si="1"/>
        <v>143.6073722423904</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7162</v>
      </c>
      <c r="E7" s="249">
        <v>10285.16</v>
      </c>
      <c r="F7" s="63">
        <f t="shared" si="1"/>
        <v>143.6073722423904</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669201.54</v>
      </c>
      <c r="E13" s="81">
        <f t="shared" si="4"/>
        <v>717882.56</v>
      </c>
      <c r="F13" s="63">
        <f t="shared" si="1"/>
        <v>107.27449312205708</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259767</v>
      </c>
      <c r="E14" s="249">
        <v>292738.8</v>
      </c>
      <c r="F14" s="63">
        <f t="shared" si="1"/>
        <v>112.69283627250574</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409434.54</v>
      </c>
      <c r="E16" s="249">
        <v>425143.76</v>
      </c>
      <c r="F16" s="63">
        <f t="shared" si="1"/>
        <v>103.83680868741558</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3728</v>
      </c>
      <c r="E22" s="81">
        <f t="shared" si="5"/>
        <v>350.91</v>
      </c>
      <c r="F22" s="63">
        <f t="shared" si="1"/>
        <v>9.4128218884120187</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3728</v>
      </c>
      <c r="E24" s="249">
        <v>350.91</v>
      </c>
      <c r="F24" s="63">
        <f t="shared" si="1"/>
        <v>9.4128218884120187</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85385</v>
      </c>
      <c r="E28" s="81">
        <f t="shared" si="6"/>
        <v>130521.03000000001</v>
      </c>
      <c r="F28" s="63">
        <f t="shared" si="1"/>
        <v>152.86177900099551</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71135</v>
      </c>
      <c r="E30" s="249">
        <v>116264.52</v>
      </c>
      <c r="F30" s="63">
        <f t="shared" si="1"/>
        <v>163.44207492795391</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1842.38</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14250</v>
      </c>
      <c r="E34" s="249">
        <v>12414.13</v>
      </c>
      <c r="F34" s="63">
        <f t="shared" si="1"/>
        <v>87.116701754385957</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113857</v>
      </c>
      <c r="E35" s="81">
        <f t="shared" si="7"/>
        <v>103523.4</v>
      </c>
      <c r="F35" s="63">
        <f t="shared" si="1"/>
        <v>90.924053857031183</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11259</v>
      </c>
      <c r="E36" s="81">
        <f t="shared" si="8"/>
        <v>12395.8</v>
      </c>
      <c r="F36" s="63">
        <f t="shared" si="1"/>
        <v>110.09681143973708</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11259</v>
      </c>
      <c r="E37" s="249">
        <v>12395.8</v>
      </c>
      <c r="F37" s="63">
        <f t="shared" si="1"/>
        <v>110.09681143973708</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43895</v>
      </c>
      <c r="E54" s="81">
        <f t="shared" si="12"/>
        <v>35636.35</v>
      </c>
      <c r="F54" s="63">
        <f t="shared" si="1"/>
        <v>81.185442533318138</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43895</v>
      </c>
      <c r="E55" s="249">
        <v>35636.35</v>
      </c>
      <c r="F55" s="63">
        <f t="shared" si="1"/>
        <v>81.185442533318138</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58703</v>
      </c>
      <c r="E61" s="81">
        <f t="shared" si="13"/>
        <v>55491.25</v>
      </c>
      <c r="F61" s="63">
        <f t="shared" si="1"/>
        <v>94.528814540994503</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58703</v>
      </c>
      <c r="E64" s="249">
        <v>55491.25</v>
      </c>
      <c r="F64" s="63">
        <f t="shared" si="1"/>
        <v>94.528814540994503</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124965.31</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124965.31</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1051891</v>
      </c>
      <c r="E82" s="81">
        <f t="shared" si="16"/>
        <v>586794.05999999994</v>
      </c>
      <c r="F82" s="63">
        <f t="shared" si="1"/>
        <v>55.784683013734302</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924670</v>
      </c>
      <c r="E84" s="249">
        <v>434637.1</v>
      </c>
      <c r="F84" s="63">
        <f t="shared" si="1"/>
        <v>47.004563790325193</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127221</v>
      </c>
      <c r="E86" s="249">
        <v>152156.96</v>
      </c>
      <c r="F86" s="63">
        <f t="shared" si="1"/>
        <v>119.60050620573648</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17685</v>
      </c>
      <c r="E89" s="81">
        <f t="shared" si="17"/>
        <v>21606.84</v>
      </c>
      <c r="F89" s="63">
        <f t="shared" si="1"/>
        <v>122.17608142493638</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15927</v>
      </c>
      <c r="E94" s="81">
        <f t="shared" si="19"/>
        <v>18378</v>
      </c>
      <c r="F94" s="63">
        <f t="shared" si="1"/>
        <v>115.38896213976267</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15927</v>
      </c>
      <c r="E95" s="249">
        <v>18378</v>
      </c>
      <c r="F95" s="63">
        <f t="shared" si="1"/>
        <v>115.38896213976267</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1758</v>
      </c>
      <c r="E106" s="249">
        <v>3228.84</v>
      </c>
      <c r="F106" s="63">
        <f t="shared" si="1"/>
        <v>183.66552901023891</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58949.33</v>
      </c>
      <c r="E107" s="81">
        <f t="shared" si="21"/>
        <v>103273.86</v>
      </c>
      <c r="F107" s="63">
        <f t="shared" si="1"/>
        <v>175.19089699577586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32959.449999999997</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58949.33</v>
      </c>
      <c r="E109" s="249">
        <v>61771.43</v>
      </c>
      <c r="F109" s="63">
        <f t="shared" si="1"/>
        <v>104.7873317644153</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8542.98</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55554</v>
      </c>
      <c r="E114" s="81">
        <f t="shared" si="22"/>
        <v>127328.59</v>
      </c>
      <c r="F114" s="63">
        <f t="shared" si="1"/>
        <v>229.19787954062713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2654</v>
      </c>
      <c r="E115" s="81">
        <f t="shared" si="23"/>
        <v>49213.36</v>
      </c>
      <c r="F115" s="63">
        <f t="shared" si="1"/>
        <v>1854.3089675960814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46231.66</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2654</v>
      </c>
      <c r="E117" s="249">
        <v>2981.7</v>
      </c>
      <c r="F117" s="63">
        <f t="shared" si="1"/>
        <v>112.3474001507159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52900</v>
      </c>
      <c r="E128" s="249">
        <v>78115.23</v>
      </c>
      <c r="F128" s="63">
        <f t="shared" si="1"/>
        <v>147.66584120982986</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76346</v>
      </c>
      <c r="E129" s="81">
        <f t="shared" si="26"/>
        <v>97860.989999999991</v>
      </c>
      <c r="F129" s="63">
        <f t="shared" si="1"/>
        <v>128.18090011264505</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1000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1000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820</v>
      </c>
      <c r="E133" s="249">
        <v>0</v>
      </c>
      <c r="F133" s="63">
        <f t="shared" si="1"/>
        <v>0</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68892</v>
      </c>
      <c r="E135" s="249">
        <v>88465.23</v>
      </c>
      <c r="F135" s="63">
        <f t="shared" si="1"/>
        <v>128.41147012715555</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6634</v>
      </c>
      <c r="E138" s="249">
        <v>8395.76</v>
      </c>
      <c r="F138" s="63">
        <f t="shared" si="1"/>
        <v>126.55652698221284</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2139758.87</v>
      </c>
      <c r="E141" s="106">
        <f t="shared" si="28"/>
        <v>2024392.7100000004</v>
      </c>
      <c r="F141" s="82">
        <f t="shared" si="1"/>
        <v>94.608450437221478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356835.52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1710023.1700000002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1247426.8500000001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310230.53000000003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801800.7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2745.48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12395.8</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752.5</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30696.61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340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88465.23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462596.32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1898599.3000000005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1313266.4000000004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304586.12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871361.27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2621.2800000000002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12892.37</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752.5</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33785.32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340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86927.54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525607.64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59725.26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59725.26</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168259.38999999966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47660.05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23038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20253.41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6831.22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38.159999999999997</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8.89</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13375.14</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4.12</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4.12</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250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250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2530.4699999999998</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2530.4699999999998</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24622.05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24472.05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150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120599.34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77118.570000000007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43480.77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6</v>
      </c>
      <c r="G3" s="124">
        <f>IF(RefStr!C12&lt;&gt;"",INT(VALUE(MID(RefStr!C12,1,4))),0)</f>
        <v>2023</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34643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Vesna Mirčić</cp:lastModifiedBy>
  <cp:lastPrinted>2023-12-21T13:12:35Z</cp:lastPrinted>
  <dcterms:created xsi:type="dcterms:W3CDTF">2022-04-01T05:14:30Z</dcterms:created>
  <dcterms:modified xsi:type="dcterms:W3CDTF">2024-02-28T08:57:18Z</dcterms:modified>
</cp:coreProperties>
</file>